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URSES\EOD\"/>
    </mc:Choice>
  </mc:AlternateContent>
  <bookViews>
    <workbookView xWindow="0" yWindow="0" windowWidth="23040" windowHeight="10455"/>
  </bookViews>
  <sheets>
    <sheet name="örnek.ders.mat" sheetId="5" r:id="rId1"/>
    <sheet name="örnek.fomüllü" sheetId="4" r:id="rId2"/>
    <sheet name="örnek.şablon" sheetId="3" r:id="rId3"/>
    <sheet name="örnek1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C22" i="5"/>
  <c r="J19" i="5"/>
  <c r="K13" i="5" s="1"/>
  <c r="L13" i="5" s="1"/>
  <c r="J18" i="5"/>
  <c r="F18" i="5"/>
  <c r="F19" i="5" s="1"/>
  <c r="K14" i="5"/>
  <c r="L14" i="5" s="1"/>
  <c r="K11" i="5"/>
  <c r="L11" i="5" s="1"/>
  <c r="K10" i="5"/>
  <c r="L10" i="5" s="1"/>
  <c r="K7" i="5"/>
  <c r="L7" i="5" s="1"/>
  <c r="K6" i="5"/>
  <c r="C23" i="4"/>
  <c r="C22" i="4"/>
  <c r="F19" i="4"/>
  <c r="G14" i="4" s="1"/>
  <c r="J18" i="4"/>
  <c r="J19" i="4" s="1"/>
  <c r="F18" i="4"/>
  <c r="G15" i="4"/>
  <c r="G11" i="4"/>
  <c r="G7" i="4"/>
  <c r="C23" i="3"/>
  <c r="C22" i="3"/>
  <c r="F18" i="3"/>
  <c r="F19" i="3" s="1"/>
  <c r="G10" i="3" s="1"/>
  <c r="H10" i="3" s="1"/>
  <c r="G15" i="5" l="1"/>
  <c r="G11" i="5"/>
  <c r="G7" i="5"/>
  <c r="G9" i="5"/>
  <c r="G12" i="5"/>
  <c r="G14" i="5"/>
  <c r="G10" i="5"/>
  <c r="G6" i="5"/>
  <c r="G13" i="5"/>
  <c r="G8" i="5"/>
  <c r="L6" i="5"/>
  <c r="K8" i="5"/>
  <c r="L8" i="5" s="1"/>
  <c r="K12" i="5"/>
  <c r="L12" i="5" s="1"/>
  <c r="K15" i="5"/>
  <c r="L15" i="5" s="1"/>
  <c r="K9" i="5"/>
  <c r="L9" i="5" s="1"/>
  <c r="K12" i="4"/>
  <c r="L12" i="4" s="1"/>
  <c r="K8" i="4"/>
  <c r="L8" i="4" s="1"/>
  <c r="K13" i="4"/>
  <c r="L13" i="4" s="1"/>
  <c r="K9" i="4"/>
  <c r="L9" i="4" s="1"/>
  <c r="K15" i="4"/>
  <c r="L15" i="4" s="1"/>
  <c r="K11" i="4"/>
  <c r="L11" i="4" s="1"/>
  <c r="K7" i="4"/>
  <c r="L7" i="4" s="1"/>
  <c r="K14" i="4"/>
  <c r="L14" i="4" s="1"/>
  <c r="K10" i="4"/>
  <c r="L10" i="4" s="1"/>
  <c r="K6" i="4"/>
  <c r="H14" i="4"/>
  <c r="O15" i="4"/>
  <c r="H7" i="4"/>
  <c r="G8" i="4"/>
  <c r="H11" i="4"/>
  <c r="G12" i="4"/>
  <c r="H15" i="4"/>
  <c r="G9" i="4"/>
  <c r="G13" i="4"/>
  <c r="G6" i="4"/>
  <c r="G10" i="4"/>
  <c r="J18" i="3"/>
  <c r="J19" i="3" s="1"/>
  <c r="G13" i="3"/>
  <c r="H13" i="3" s="1"/>
  <c r="G7" i="3"/>
  <c r="H7" i="3" s="1"/>
  <c r="G12" i="3"/>
  <c r="H12" i="3" s="1"/>
  <c r="G8" i="3"/>
  <c r="H8" i="3" s="1"/>
  <c r="G15" i="3"/>
  <c r="H15" i="3" s="1"/>
  <c r="G11" i="3"/>
  <c r="H11" i="3" s="1"/>
  <c r="G6" i="3"/>
  <c r="G9" i="3"/>
  <c r="H9" i="3" s="1"/>
  <c r="G14" i="3"/>
  <c r="H14" i="3" s="1"/>
  <c r="B12" i="2"/>
  <c r="C19" i="2"/>
  <c r="B19" i="2"/>
  <c r="B18" i="2"/>
  <c r="L18" i="5" l="1"/>
  <c r="L20" i="5" s="1"/>
  <c r="L21" i="5" s="1"/>
  <c r="O11" i="5"/>
  <c r="H11" i="5"/>
  <c r="O7" i="5"/>
  <c r="H7" i="5"/>
  <c r="O8" i="5"/>
  <c r="H8" i="5"/>
  <c r="O13" i="5"/>
  <c r="H13" i="5"/>
  <c r="O12" i="5"/>
  <c r="H12" i="5"/>
  <c r="H15" i="5"/>
  <c r="O15" i="5"/>
  <c r="H10" i="5"/>
  <c r="O10" i="5"/>
  <c r="H14" i="5"/>
  <c r="O14" i="5"/>
  <c r="H6" i="5"/>
  <c r="O6" i="5"/>
  <c r="G18" i="5"/>
  <c r="O9" i="5"/>
  <c r="H9" i="5"/>
  <c r="K18" i="5"/>
  <c r="O6" i="4"/>
  <c r="H6" i="4"/>
  <c r="G18" i="4"/>
  <c r="H12" i="4"/>
  <c r="O12" i="4"/>
  <c r="O10" i="4"/>
  <c r="H10" i="4"/>
  <c r="L6" i="4"/>
  <c r="L18" i="4" s="1"/>
  <c r="L20" i="4" s="1"/>
  <c r="L21" i="4" s="1"/>
  <c r="K18" i="4"/>
  <c r="H13" i="4"/>
  <c r="O13" i="4"/>
  <c r="O11" i="4"/>
  <c r="H9" i="4"/>
  <c r="O9" i="4"/>
  <c r="H8" i="4"/>
  <c r="O8" i="4"/>
  <c r="O14" i="4"/>
  <c r="O7" i="4"/>
  <c r="K6" i="3"/>
  <c r="K9" i="3"/>
  <c r="K10" i="3"/>
  <c r="K13" i="3"/>
  <c r="K15" i="3"/>
  <c r="K14" i="3"/>
  <c r="K7" i="3"/>
  <c r="O7" i="3" s="1"/>
  <c r="K12" i="3"/>
  <c r="K8" i="3"/>
  <c r="K11" i="3"/>
  <c r="G18" i="3"/>
  <c r="H6" i="3"/>
  <c r="H18" i="3" s="1"/>
  <c r="H20" i="3" s="1"/>
  <c r="H21" i="3" s="1"/>
  <c r="O18" i="5" l="1"/>
  <c r="O20" i="5" s="1"/>
  <c r="H18" i="5"/>
  <c r="H20" i="5" s="1"/>
  <c r="H21" i="5" s="1"/>
  <c r="H18" i="4"/>
  <c r="H20" i="4" s="1"/>
  <c r="H21" i="4" s="1"/>
  <c r="O18" i="4"/>
  <c r="O20" i="4" s="1"/>
  <c r="O23" i="4" s="1"/>
  <c r="L12" i="3"/>
  <c r="O12" i="3"/>
  <c r="L13" i="3"/>
  <c r="O13" i="3"/>
  <c r="L10" i="3"/>
  <c r="O10" i="3"/>
  <c r="L11" i="3"/>
  <c r="O11" i="3"/>
  <c r="L14" i="3"/>
  <c r="O14" i="3"/>
  <c r="L9" i="3"/>
  <c r="O9" i="3"/>
  <c r="L8" i="3"/>
  <c r="O8" i="3"/>
  <c r="L15" i="3"/>
  <c r="O15" i="3"/>
  <c r="L6" i="3"/>
  <c r="O6" i="3"/>
  <c r="L7" i="3"/>
  <c r="K18" i="3"/>
  <c r="O23" i="5" l="1"/>
  <c r="L18" i="3"/>
  <c r="L20" i="3" s="1"/>
  <c r="L21" i="3" s="1"/>
  <c r="O18" i="3"/>
  <c r="O20" i="3" s="1"/>
  <c r="O23" i="3" l="1"/>
</calcChain>
</file>

<file path=xl/sharedStrings.xml><?xml version="1.0" encoding="utf-8"?>
<sst xmlns="http://schemas.openxmlformats.org/spreadsheetml/2006/main" count="124" uniqueCount="37">
  <si>
    <t>ks</t>
  </si>
  <si>
    <t>kişi</t>
  </si>
  <si>
    <t>ort</t>
  </si>
  <si>
    <t>kg</t>
  </si>
  <si>
    <t>notort</t>
  </si>
  <si>
    <t>ss</t>
  </si>
  <si>
    <t>top</t>
  </si>
  <si>
    <t xml:space="preserve">kardeş sayısı (ks) </t>
  </si>
  <si>
    <t>not_ort</t>
  </si>
  <si>
    <t>Boy</t>
  </si>
  <si>
    <t>Kilo</t>
  </si>
  <si>
    <t>Sapma</t>
  </si>
  <si>
    <t>Karesi</t>
  </si>
  <si>
    <t>X</t>
  </si>
  <si>
    <t>Y</t>
  </si>
  <si>
    <t>X-Ort(X)</t>
  </si>
  <si>
    <t>Y-Ort(Y)</t>
  </si>
  <si>
    <t>X-Ort(X)*Y-Ort(Y)</t>
  </si>
  <si>
    <t>Sapmaların Çarpımı</t>
  </si>
  <si>
    <t>Toplam</t>
  </si>
  <si>
    <t>n</t>
  </si>
  <si>
    <t>gözlem sayısı</t>
  </si>
  <si>
    <t>Cinsiyet</t>
  </si>
  <si>
    <t>Kaçıncı Çocuk</t>
  </si>
  <si>
    <t>Bölen n</t>
  </si>
  <si>
    <t>Bölen n-1</t>
  </si>
  <si>
    <t>Ort</t>
  </si>
  <si>
    <t>Varyans</t>
  </si>
  <si>
    <t>std.sap</t>
  </si>
  <si>
    <t>kizların oranı</t>
  </si>
  <si>
    <t>var(kızların oranı)</t>
  </si>
  <si>
    <t>Ortanca-med</t>
  </si>
  <si>
    <t>sıralı veri</t>
  </si>
  <si>
    <t>%25 Çeyrek</t>
  </si>
  <si>
    <t>Kovaryans</t>
  </si>
  <si>
    <t>Korelasyon</t>
  </si>
  <si>
    <t>Kovaryans/(std.sap.X*std.sap.Y)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</si>
</sst>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u/>
      <sz val="11"/>
      <color rgb="FFC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0" fillId="0" borderId="0" xfId="0" applyBorder="1"/>
    <xf numFmtId="0" fontId="3" fillId="0" borderId="9" xfId="0" applyFont="1" applyBorder="1"/>
    <xf numFmtId="0" fontId="3" fillId="0" borderId="5" xfId="0" applyFont="1" applyBorder="1"/>
    <xf numFmtId="0" fontId="3" fillId="0" borderId="7" xfId="0" applyFont="1" applyBorder="1"/>
    <xf numFmtId="0" fontId="4" fillId="0" borderId="1" xfId="0" applyFont="1" applyBorder="1"/>
    <xf numFmtId="0" fontId="4" fillId="0" borderId="0" xfId="0" applyFont="1"/>
    <xf numFmtId="0" fontId="4" fillId="0" borderId="12" xfId="0" applyFont="1" applyBorder="1"/>
    <xf numFmtId="0" fontId="0" fillId="0" borderId="11" xfId="0" applyBorder="1"/>
    <xf numFmtId="0" fontId="4" fillId="0" borderId="2" xfId="0" applyFont="1" applyBorder="1"/>
    <xf numFmtId="0" fontId="4" fillId="0" borderId="0" xfId="0" applyFont="1" applyFill="1" applyBorder="1"/>
    <xf numFmtId="9" fontId="0" fillId="0" borderId="0" xfId="0" applyNumberFormat="1"/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0" fontId="5" fillId="0" borderId="0" xfId="0" applyFo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tabSelected="1" workbookViewId="0"/>
  </sheetViews>
  <sheetFormatPr defaultRowHeight="15" x14ac:dyDescent="0.25"/>
  <cols>
    <col min="1" max="1" width="12.7109375" customWidth="1"/>
    <col min="2" max="2" width="8" customWidth="1"/>
    <col min="3" max="3" width="7.85546875" customWidth="1"/>
    <col min="4" max="4" width="12.85546875" customWidth="1"/>
    <col min="5" max="5" width="5.140625" customWidth="1"/>
    <col min="7" max="8" width="0" hidden="1" customWidth="1"/>
    <col min="9" max="9" width="2.140625" customWidth="1"/>
    <col min="11" max="12" width="0" hidden="1" customWidth="1"/>
    <col min="13" max="13" width="2.140625" hidden="1" customWidth="1"/>
    <col min="14" max="14" width="10.85546875" hidden="1" customWidth="1"/>
    <col min="15" max="15" width="6.85546875" hidden="1" customWidth="1"/>
    <col min="16" max="18" width="0" hidden="1" customWidth="1"/>
  </cols>
  <sheetData>
    <row r="2" spans="1:15" x14ac:dyDescent="0.25">
      <c r="A2" t="s">
        <v>21</v>
      </c>
      <c r="B2" t="s">
        <v>20</v>
      </c>
    </row>
    <row r="4" spans="1:15" ht="15.75" thickBot="1" x14ac:dyDescent="0.3">
      <c r="F4" t="s">
        <v>13</v>
      </c>
      <c r="G4" t="s">
        <v>15</v>
      </c>
      <c r="J4" t="s">
        <v>14</v>
      </c>
      <c r="K4" t="s">
        <v>16</v>
      </c>
      <c r="O4" t="s">
        <v>17</v>
      </c>
    </row>
    <row r="5" spans="1:15" x14ac:dyDescent="0.25">
      <c r="B5" s="11" t="s">
        <v>1</v>
      </c>
      <c r="C5" s="7" t="s">
        <v>22</v>
      </c>
      <c r="D5" s="9" t="s">
        <v>23</v>
      </c>
      <c r="E5" s="12"/>
      <c r="F5" s="7" t="s">
        <v>9</v>
      </c>
      <c r="G5" s="8" t="s">
        <v>11</v>
      </c>
      <c r="H5" s="9" t="s">
        <v>12</v>
      </c>
      <c r="I5" s="10"/>
      <c r="J5" s="7" t="s">
        <v>10</v>
      </c>
      <c r="K5" s="8" t="s">
        <v>11</v>
      </c>
      <c r="L5" s="28" t="s">
        <v>12</v>
      </c>
      <c r="M5" s="12"/>
      <c r="N5" s="29"/>
      <c r="O5" s="13" t="s">
        <v>18</v>
      </c>
    </row>
    <row r="6" spans="1:15" x14ac:dyDescent="0.25">
      <c r="B6" s="4">
        <v>1</v>
      </c>
      <c r="C6" s="4">
        <v>1</v>
      </c>
      <c r="D6" s="4">
        <v>1</v>
      </c>
      <c r="E6" s="4"/>
      <c r="F6" s="4">
        <v>162</v>
      </c>
      <c r="G6" s="4">
        <f t="shared" ref="G6:G15" si="0">F6-F$19</f>
        <v>-9</v>
      </c>
      <c r="H6" s="4">
        <f>G6^2</f>
        <v>81</v>
      </c>
      <c r="I6" s="4"/>
      <c r="J6" s="4">
        <v>45</v>
      </c>
      <c r="K6" s="4">
        <f>J6-J$19</f>
        <v>-22.5</v>
      </c>
      <c r="L6" s="5">
        <f>K6^2</f>
        <v>506.25</v>
      </c>
      <c r="M6" s="17"/>
      <c r="N6" s="30"/>
      <c r="O6" s="6">
        <f>G6*K6</f>
        <v>202.5</v>
      </c>
    </row>
    <row r="7" spans="1:15" x14ac:dyDescent="0.25">
      <c r="B7" s="4">
        <v>2</v>
      </c>
      <c r="C7" s="4">
        <v>1</v>
      </c>
      <c r="D7" s="4">
        <v>1</v>
      </c>
      <c r="E7" s="4"/>
      <c r="F7" s="4">
        <v>164</v>
      </c>
      <c r="G7" s="4">
        <f>F7-F$19</f>
        <v>-7</v>
      </c>
      <c r="H7" s="4">
        <f t="shared" ref="H7:H15" si="1">G7^2</f>
        <v>49</v>
      </c>
      <c r="I7" s="4"/>
      <c r="J7" s="4">
        <v>80</v>
      </c>
      <c r="K7" s="4">
        <f>J7-J$19</f>
        <v>12.5</v>
      </c>
      <c r="L7" s="5">
        <f t="shared" ref="L7:L15" si="2">K7^2</f>
        <v>156.25</v>
      </c>
      <c r="M7" s="17"/>
      <c r="N7" s="30"/>
      <c r="O7" s="6">
        <f t="shared" ref="O7:O15" si="3">G7*K7</f>
        <v>-87.5</v>
      </c>
    </row>
    <row r="8" spans="1:15" x14ac:dyDescent="0.25">
      <c r="B8" s="4">
        <v>3</v>
      </c>
      <c r="C8" s="4">
        <v>1</v>
      </c>
      <c r="D8" s="4">
        <v>2</v>
      </c>
      <c r="E8" s="4"/>
      <c r="F8" s="4">
        <v>166</v>
      </c>
      <c r="G8" s="4">
        <f t="shared" si="0"/>
        <v>-5</v>
      </c>
      <c r="H8" s="4">
        <f t="shared" si="1"/>
        <v>25</v>
      </c>
      <c r="I8" s="4"/>
      <c r="J8" s="4">
        <v>55</v>
      </c>
      <c r="K8" s="4">
        <f>J8-J$19</f>
        <v>-12.5</v>
      </c>
      <c r="L8" s="5">
        <f t="shared" si="2"/>
        <v>156.25</v>
      </c>
      <c r="M8" s="17"/>
      <c r="N8" s="30"/>
      <c r="O8" s="6">
        <f t="shared" si="3"/>
        <v>62.5</v>
      </c>
    </row>
    <row r="9" spans="1:15" x14ac:dyDescent="0.25">
      <c r="B9" s="4">
        <v>4</v>
      </c>
      <c r="C9" s="4">
        <v>1</v>
      </c>
      <c r="D9" s="4">
        <v>3</v>
      </c>
      <c r="E9" s="4"/>
      <c r="F9" s="4">
        <v>168</v>
      </c>
      <c r="G9" s="4">
        <f t="shared" si="0"/>
        <v>-3</v>
      </c>
      <c r="H9" s="4">
        <f t="shared" si="1"/>
        <v>9</v>
      </c>
      <c r="I9" s="4"/>
      <c r="J9" s="4">
        <v>70</v>
      </c>
      <c r="K9" s="4">
        <f>J9-J$19</f>
        <v>2.5</v>
      </c>
      <c r="L9" s="5">
        <f t="shared" si="2"/>
        <v>6.25</v>
      </c>
      <c r="M9" s="17"/>
      <c r="N9" s="30"/>
      <c r="O9" s="6">
        <f t="shared" si="3"/>
        <v>-7.5</v>
      </c>
    </row>
    <row r="10" spans="1:15" x14ac:dyDescent="0.25">
      <c r="B10" s="4">
        <v>5</v>
      </c>
      <c r="C10" s="4">
        <v>1</v>
      </c>
      <c r="D10" s="4">
        <v>5</v>
      </c>
      <c r="E10" s="4"/>
      <c r="F10" s="4">
        <v>170</v>
      </c>
      <c r="G10" s="4">
        <f t="shared" si="0"/>
        <v>-1</v>
      </c>
      <c r="H10" s="4">
        <f t="shared" si="1"/>
        <v>1</v>
      </c>
      <c r="I10" s="4"/>
      <c r="J10" s="4">
        <v>65</v>
      </c>
      <c r="K10" s="4">
        <f>J10-J$19</f>
        <v>-2.5</v>
      </c>
      <c r="L10" s="5">
        <f t="shared" si="2"/>
        <v>6.25</v>
      </c>
      <c r="M10" s="17"/>
      <c r="N10" s="30"/>
      <c r="O10" s="6">
        <f t="shared" si="3"/>
        <v>2.5</v>
      </c>
    </row>
    <row r="11" spans="1:15" x14ac:dyDescent="0.25">
      <c r="B11" s="4">
        <v>6</v>
      </c>
      <c r="C11" s="4">
        <v>2</v>
      </c>
      <c r="D11" s="4">
        <v>2</v>
      </c>
      <c r="E11" s="4"/>
      <c r="F11" s="4">
        <v>172</v>
      </c>
      <c r="G11" s="4">
        <f t="shared" si="0"/>
        <v>1</v>
      </c>
      <c r="H11" s="4">
        <f t="shared" si="1"/>
        <v>1</v>
      </c>
      <c r="I11" s="4"/>
      <c r="J11" s="4">
        <v>60</v>
      </c>
      <c r="K11" s="4">
        <f>J11-J$19</f>
        <v>-7.5</v>
      </c>
      <c r="L11" s="5">
        <f t="shared" si="2"/>
        <v>56.25</v>
      </c>
      <c r="M11" s="17"/>
      <c r="N11" s="30"/>
      <c r="O11" s="6">
        <f t="shared" si="3"/>
        <v>-7.5</v>
      </c>
    </row>
    <row r="12" spans="1:15" x14ac:dyDescent="0.25">
      <c r="B12" s="4">
        <v>7</v>
      </c>
      <c r="C12" s="4">
        <v>2</v>
      </c>
      <c r="D12" s="4">
        <v>2</v>
      </c>
      <c r="E12" s="4"/>
      <c r="F12" s="4">
        <v>174</v>
      </c>
      <c r="G12" s="4">
        <f t="shared" si="0"/>
        <v>3</v>
      </c>
      <c r="H12" s="4">
        <f t="shared" si="1"/>
        <v>9</v>
      </c>
      <c r="I12" s="4"/>
      <c r="J12" s="4">
        <v>75</v>
      </c>
      <c r="K12" s="4">
        <f>J12-J$19</f>
        <v>7.5</v>
      </c>
      <c r="L12" s="5">
        <f t="shared" si="2"/>
        <v>56.25</v>
      </c>
      <c r="M12" s="17"/>
      <c r="N12" s="30"/>
      <c r="O12" s="6">
        <f t="shared" si="3"/>
        <v>22.5</v>
      </c>
    </row>
    <row r="13" spans="1:15" x14ac:dyDescent="0.25">
      <c r="B13" s="4">
        <v>8</v>
      </c>
      <c r="C13" s="4">
        <v>2</v>
      </c>
      <c r="D13" s="4">
        <v>4</v>
      </c>
      <c r="E13" s="4"/>
      <c r="F13" s="4">
        <v>176</v>
      </c>
      <c r="G13" s="4">
        <f t="shared" si="0"/>
        <v>5</v>
      </c>
      <c r="H13" s="4">
        <f t="shared" si="1"/>
        <v>25</v>
      </c>
      <c r="I13" s="4"/>
      <c r="J13" s="4">
        <v>50</v>
      </c>
      <c r="K13" s="4">
        <f>J13-J$19</f>
        <v>-17.5</v>
      </c>
      <c r="L13" s="5">
        <f t="shared" si="2"/>
        <v>306.25</v>
      </c>
      <c r="M13" s="17"/>
      <c r="N13" s="30"/>
      <c r="O13" s="6">
        <f t="shared" si="3"/>
        <v>-87.5</v>
      </c>
    </row>
    <row r="14" spans="1:15" x14ac:dyDescent="0.25">
      <c r="B14" s="4">
        <v>9</v>
      </c>
      <c r="C14" s="4">
        <v>2</v>
      </c>
      <c r="D14" s="4">
        <v>5</v>
      </c>
      <c r="E14" s="4"/>
      <c r="F14" s="4">
        <v>178</v>
      </c>
      <c r="G14" s="4">
        <f t="shared" si="0"/>
        <v>7</v>
      </c>
      <c r="H14" s="4">
        <f t="shared" si="1"/>
        <v>49</v>
      </c>
      <c r="I14" s="4"/>
      <c r="J14" s="4">
        <v>90</v>
      </c>
      <c r="K14" s="4">
        <f>J14-J$19</f>
        <v>22.5</v>
      </c>
      <c r="L14" s="5">
        <f t="shared" si="2"/>
        <v>506.25</v>
      </c>
      <c r="M14" s="17"/>
      <c r="N14" s="30"/>
      <c r="O14" s="6">
        <f t="shared" si="3"/>
        <v>157.5</v>
      </c>
    </row>
    <row r="15" spans="1:15" x14ac:dyDescent="0.25">
      <c r="B15" s="4">
        <v>10</v>
      </c>
      <c r="C15" s="4">
        <v>2</v>
      </c>
      <c r="D15" s="4">
        <v>5</v>
      </c>
      <c r="E15" s="4"/>
      <c r="F15" s="4">
        <v>180</v>
      </c>
      <c r="G15" s="4">
        <f t="shared" si="0"/>
        <v>9</v>
      </c>
      <c r="H15" s="4">
        <f t="shared" si="1"/>
        <v>81</v>
      </c>
      <c r="I15" s="4"/>
      <c r="J15" s="4">
        <v>85</v>
      </c>
      <c r="K15" s="4">
        <f>J15-J$19</f>
        <v>17.5</v>
      </c>
      <c r="L15" s="5">
        <f t="shared" si="2"/>
        <v>306.25</v>
      </c>
      <c r="M15" s="17"/>
      <c r="N15" s="30"/>
      <c r="O15" s="6">
        <f t="shared" si="3"/>
        <v>157.5</v>
      </c>
    </row>
    <row r="18" spans="1:16" x14ac:dyDescent="0.25">
      <c r="B18" t="s">
        <v>19</v>
      </c>
      <c r="F18">
        <f>SUM(F6:F15)</f>
        <v>1710</v>
      </c>
      <c r="G18">
        <f>SUM(G6:G15)</f>
        <v>0</v>
      </c>
      <c r="H18">
        <f>SUM(H6:H15)</f>
        <v>330</v>
      </c>
      <c r="J18">
        <f>SUM(J6:J15)</f>
        <v>675</v>
      </c>
      <c r="K18">
        <f>SUM(K6:K15)</f>
        <v>0</v>
      </c>
      <c r="L18">
        <f>SUM(L6:L15)</f>
        <v>2062.5</v>
      </c>
      <c r="O18">
        <f>SUM(O6:O15)</f>
        <v>415</v>
      </c>
    </row>
    <row r="19" spans="1:16" x14ac:dyDescent="0.25">
      <c r="A19" t="s">
        <v>24</v>
      </c>
      <c r="B19">
        <v>10</v>
      </c>
      <c r="E19" t="s">
        <v>26</v>
      </c>
      <c r="F19">
        <f>F18/10</f>
        <v>171</v>
      </c>
      <c r="J19" s="14">
        <f>J18/10</f>
        <v>67.5</v>
      </c>
    </row>
    <row r="20" spans="1:16" x14ac:dyDescent="0.25">
      <c r="A20" s="15" t="s">
        <v>25</v>
      </c>
      <c r="B20" s="15">
        <v>9</v>
      </c>
      <c r="C20" s="15"/>
      <c r="D20" s="15"/>
      <c r="E20" s="15"/>
      <c r="F20" s="15"/>
      <c r="G20" s="15" t="s">
        <v>27</v>
      </c>
      <c r="H20" s="16">
        <f>H18/$B$20</f>
        <v>36.666666666666664</v>
      </c>
      <c r="I20" s="15"/>
      <c r="J20" s="15"/>
      <c r="K20" s="15" t="s">
        <v>27</v>
      </c>
      <c r="L20" s="16">
        <f>L18/$B$20</f>
        <v>229.16666666666666</v>
      </c>
      <c r="M20" s="15"/>
      <c r="N20" s="15" t="s">
        <v>34</v>
      </c>
      <c r="O20" s="16">
        <f>O18/$B$20</f>
        <v>46.111111111111114</v>
      </c>
    </row>
    <row r="21" spans="1:16" x14ac:dyDescent="0.25">
      <c r="A21" s="15"/>
      <c r="B21" s="15"/>
      <c r="C21" s="15"/>
      <c r="D21" s="15"/>
      <c r="E21" s="15"/>
      <c r="F21" s="15"/>
      <c r="G21" s="15" t="s">
        <v>28</v>
      </c>
      <c r="H21" s="16">
        <f>SQRT(H20)</f>
        <v>6.0553007081949835</v>
      </c>
      <c r="I21" s="15"/>
      <c r="J21" s="15"/>
      <c r="K21" s="15" t="s">
        <v>28</v>
      </c>
      <c r="L21" s="16">
        <f>SQRT(L20)</f>
        <v>15.138251770487457</v>
      </c>
      <c r="M21" s="15"/>
      <c r="N21" s="15"/>
      <c r="O21" s="16"/>
    </row>
    <row r="22" spans="1:16" x14ac:dyDescent="0.25">
      <c r="A22" t="s">
        <v>29</v>
      </c>
      <c r="C22">
        <f>5/B19</f>
        <v>0.5</v>
      </c>
      <c r="N22" s="31"/>
      <c r="O22" s="31" t="s">
        <v>36</v>
      </c>
      <c r="P22" s="31"/>
    </row>
    <row r="23" spans="1:16" x14ac:dyDescent="0.25">
      <c r="A23" t="s">
        <v>30</v>
      </c>
      <c r="C23">
        <f>C22*(1-C22)</f>
        <v>0.25</v>
      </c>
      <c r="N23" s="31" t="s">
        <v>35</v>
      </c>
      <c r="O23" s="32">
        <f>O20/(H21*L21)</f>
        <v>0.50303030303030316</v>
      </c>
      <c r="P23" s="31"/>
    </row>
    <row r="24" spans="1:16" x14ac:dyDescent="0.25">
      <c r="A24" t="s">
        <v>28</v>
      </c>
    </row>
    <row r="27" spans="1:16" ht="15.75" thickBot="1" x14ac:dyDescent="0.3">
      <c r="A27" t="s">
        <v>31</v>
      </c>
      <c r="B27" s="17"/>
      <c r="C27" s="22" t="s">
        <v>32</v>
      </c>
    </row>
    <row r="28" spans="1:16" x14ac:dyDescent="0.25">
      <c r="B28" s="18" t="s">
        <v>1</v>
      </c>
      <c r="C28" s="19" t="s">
        <v>22</v>
      </c>
      <c r="D28" s="20" t="s">
        <v>23</v>
      </c>
    </row>
    <row r="29" spans="1:16" x14ac:dyDescent="0.25">
      <c r="B29" s="21">
        <v>1</v>
      </c>
      <c r="C29" s="21">
        <v>1</v>
      </c>
      <c r="D29" s="21">
        <v>1</v>
      </c>
    </row>
    <row r="30" spans="1:16" x14ac:dyDescent="0.25">
      <c r="B30" s="21">
        <v>2</v>
      </c>
      <c r="C30" s="21">
        <v>1</v>
      </c>
      <c r="D30" s="21">
        <v>1</v>
      </c>
    </row>
    <row r="31" spans="1:16" x14ac:dyDescent="0.25">
      <c r="B31" s="21">
        <v>3</v>
      </c>
      <c r="C31" s="21">
        <v>1</v>
      </c>
      <c r="D31" s="21">
        <v>2</v>
      </c>
      <c r="F31" s="26">
        <v>2</v>
      </c>
      <c r="G31" t="s">
        <v>33</v>
      </c>
    </row>
    <row r="32" spans="1:16" x14ac:dyDescent="0.25">
      <c r="B32" s="21">
        <v>6</v>
      </c>
      <c r="C32" s="21">
        <v>2</v>
      </c>
      <c r="D32" s="21">
        <v>2</v>
      </c>
    </row>
    <row r="33" spans="1:7" ht="15.75" thickBot="1" x14ac:dyDescent="0.3">
      <c r="A33" s="24"/>
      <c r="B33" s="25">
        <v>7</v>
      </c>
      <c r="C33" s="25">
        <v>2</v>
      </c>
      <c r="D33" s="25">
        <v>2</v>
      </c>
      <c r="E33" s="24"/>
      <c r="F33" s="24">
        <v>2.5</v>
      </c>
    </row>
    <row r="34" spans="1:7" x14ac:dyDescent="0.25">
      <c r="B34" s="23">
        <v>4</v>
      </c>
      <c r="C34" s="23">
        <v>1</v>
      </c>
      <c r="D34" s="23">
        <v>3</v>
      </c>
    </row>
    <row r="35" spans="1:7" x14ac:dyDescent="0.25">
      <c r="B35" s="21">
        <v>8</v>
      </c>
      <c r="C35" s="21">
        <v>2</v>
      </c>
      <c r="D35" s="21">
        <v>4</v>
      </c>
    </row>
    <row r="36" spans="1:7" x14ac:dyDescent="0.25">
      <c r="B36" s="21">
        <v>5</v>
      </c>
      <c r="C36" s="21">
        <v>1</v>
      </c>
      <c r="D36" s="21">
        <v>5</v>
      </c>
      <c r="F36" s="26">
        <v>5</v>
      </c>
      <c r="G36" s="27">
        <v>0.75</v>
      </c>
    </row>
    <row r="37" spans="1:7" x14ac:dyDescent="0.25">
      <c r="B37" s="21">
        <v>9</v>
      </c>
      <c r="C37" s="21">
        <v>2</v>
      </c>
      <c r="D37" s="21">
        <v>5</v>
      </c>
    </row>
    <row r="38" spans="1:7" x14ac:dyDescent="0.25">
      <c r="B38" s="21">
        <v>10</v>
      </c>
      <c r="C38" s="21">
        <v>2</v>
      </c>
      <c r="D38" s="21">
        <v>5</v>
      </c>
    </row>
    <row r="39" spans="1:7" x14ac:dyDescent="0.25">
      <c r="B39" s="1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showFormulas="1" zoomScale="90" zoomScaleNormal="90" workbookViewId="0">
      <selection activeCell="F25" sqref="F25"/>
    </sheetView>
  </sheetViews>
  <sheetFormatPr defaultRowHeight="15" x14ac:dyDescent="0.25"/>
  <cols>
    <col min="1" max="1" width="8.28515625" bestFit="1" customWidth="1"/>
    <col min="2" max="2" width="3.85546875" bestFit="1" customWidth="1"/>
    <col min="3" max="3" width="6.28515625" bestFit="1" customWidth="1"/>
    <col min="4" max="4" width="6.5703125" customWidth="1"/>
    <col min="5" max="5" width="1.85546875" customWidth="1"/>
    <col min="6" max="6" width="7.5703125" bestFit="1" customWidth="1"/>
    <col min="7" max="8" width="7.85546875" bestFit="1" customWidth="1"/>
    <col min="9" max="9" width="2.140625" customWidth="1"/>
    <col min="10" max="10" width="7.28515625" bestFit="1" customWidth="1"/>
    <col min="11" max="11" width="7.42578125" customWidth="1"/>
    <col min="12" max="12" width="7.5703125" customWidth="1"/>
    <col min="13" max="13" width="2.140625" customWidth="1"/>
    <col min="14" max="14" width="5.5703125" customWidth="1"/>
    <col min="15" max="15" width="7.85546875" customWidth="1"/>
  </cols>
  <sheetData>
    <row r="2" spans="1:15" x14ac:dyDescent="0.25">
      <c r="A2" s="3" t="s">
        <v>21</v>
      </c>
      <c r="B2" s="3" t="s">
        <v>20</v>
      </c>
    </row>
    <row r="4" spans="1:15" ht="15.75" thickBot="1" x14ac:dyDescent="0.3">
      <c r="F4" t="s">
        <v>13</v>
      </c>
      <c r="G4" t="s">
        <v>15</v>
      </c>
      <c r="J4" t="s">
        <v>14</v>
      </c>
      <c r="K4" t="s">
        <v>16</v>
      </c>
      <c r="O4" t="s">
        <v>17</v>
      </c>
    </row>
    <row r="5" spans="1:15" x14ac:dyDescent="0.25">
      <c r="B5" s="11" t="s">
        <v>1</v>
      </c>
      <c r="C5" s="7" t="s">
        <v>22</v>
      </c>
      <c r="D5" s="9" t="s">
        <v>23</v>
      </c>
      <c r="E5" s="12"/>
      <c r="F5" s="7" t="s">
        <v>9</v>
      </c>
      <c r="G5" s="8" t="s">
        <v>11</v>
      </c>
      <c r="H5" s="9" t="s">
        <v>12</v>
      </c>
      <c r="I5" s="10"/>
      <c r="J5" s="7" t="s">
        <v>10</v>
      </c>
      <c r="K5" s="8" t="s">
        <v>11</v>
      </c>
      <c r="L5" s="28" t="s">
        <v>12</v>
      </c>
      <c r="M5" s="12"/>
      <c r="N5" s="29"/>
      <c r="O5" s="13" t="s">
        <v>18</v>
      </c>
    </row>
    <row r="6" spans="1:15" x14ac:dyDescent="0.25">
      <c r="B6" s="4">
        <v>1</v>
      </c>
      <c r="C6" s="4">
        <v>1</v>
      </c>
      <c r="D6" s="4">
        <v>1</v>
      </c>
      <c r="E6" s="4"/>
      <c r="F6" s="4">
        <v>162</v>
      </c>
      <c r="G6" s="4">
        <f t="shared" ref="G6:G15" si="0">F6-F$19</f>
        <v>-9</v>
      </c>
      <c r="H6" s="4">
        <f>G6^2</f>
        <v>81</v>
      </c>
      <c r="I6" s="4"/>
      <c r="J6" s="4">
        <v>45</v>
      </c>
      <c r="K6" s="4">
        <f>J6-J$19</f>
        <v>-22.5</v>
      </c>
      <c r="L6" s="5">
        <f>K6^2</f>
        <v>506.25</v>
      </c>
      <c r="M6" s="17"/>
      <c r="N6" s="30"/>
      <c r="O6" s="6">
        <f>G6*K6</f>
        <v>202.5</v>
      </c>
    </row>
    <row r="7" spans="1:15" x14ac:dyDescent="0.25">
      <c r="B7" s="4">
        <v>2</v>
      </c>
      <c r="C7" s="4">
        <v>1</v>
      </c>
      <c r="D7" s="4">
        <v>1</v>
      </c>
      <c r="E7" s="4"/>
      <c r="F7" s="4">
        <v>164</v>
      </c>
      <c r="G7" s="4">
        <f>F7-F$19</f>
        <v>-7</v>
      </c>
      <c r="H7" s="4">
        <f t="shared" ref="H7:H15" si="1">G7^2</f>
        <v>49</v>
      </c>
      <c r="I7" s="4"/>
      <c r="J7" s="4">
        <v>80</v>
      </c>
      <c r="K7" s="4">
        <f>J7-J$19</f>
        <v>12.5</v>
      </c>
      <c r="L7" s="5">
        <f t="shared" ref="L7:L15" si="2">K7^2</f>
        <v>156.25</v>
      </c>
      <c r="M7" s="17"/>
      <c r="N7" s="30"/>
      <c r="O7" s="6">
        <f t="shared" ref="O7:O15" si="3">G7*K7</f>
        <v>-87.5</v>
      </c>
    </row>
    <row r="8" spans="1:15" x14ac:dyDescent="0.25">
      <c r="B8" s="4">
        <v>3</v>
      </c>
      <c r="C8" s="4">
        <v>1</v>
      </c>
      <c r="D8" s="4">
        <v>2</v>
      </c>
      <c r="E8" s="4"/>
      <c r="F8" s="4">
        <v>166</v>
      </c>
      <c r="G8" s="4">
        <f t="shared" si="0"/>
        <v>-5</v>
      </c>
      <c r="H8" s="4">
        <f t="shared" si="1"/>
        <v>25</v>
      </c>
      <c r="I8" s="4"/>
      <c r="J8" s="4">
        <v>55</v>
      </c>
      <c r="K8" s="4">
        <f>J8-J$19</f>
        <v>-12.5</v>
      </c>
      <c r="L8" s="5">
        <f t="shared" si="2"/>
        <v>156.25</v>
      </c>
      <c r="M8" s="17"/>
      <c r="N8" s="30"/>
      <c r="O8" s="6">
        <f t="shared" si="3"/>
        <v>62.5</v>
      </c>
    </row>
    <row r="9" spans="1:15" x14ac:dyDescent="0.25">
      <c r="B9" s="4">
        <v>4</v>
      </c>
      <c r="C9" s="4">
        <v>1</v>
      </c>
      <c r="D9" s="4">
        <v>3</v>
      </c>
      <c r="E9" s="4"/>
      <c r="F9" s="4">
        <v>168</v>
      </c>
      <c r="G9" s="4">
        <f t="shared" si="0"/>
        <v>-3</v>
      </c>
      <c r="H9" s="4">
        <f t="shared" si="1"/>
        <v>9</v>
      </c>
      <c r="I9" s="4"/>
      <c r="J9" s="4">
        <v>70</v>
      </c>
      <c r="K9" s="4">
        <f>J9-J$19</f>
        <v>2.5</v>
      </c>
      <c r="L9" s="5">
        <f t="shared" si="2"/>
        <v>6.25</v>
      </c>
      <c r="M9" s="17"/>
      <c r="N9" s="30"/>
      <c r="O9" s="6">
        <f t="shared" si="3"/>
        <v>-7.5</v>
      </c>
    </row>
    <row r="10" spans="1:15" x14ac:dyDescent="0.25">
      <c r="B10" s="4">
        <v>5</v>
      </c>
      <c r="C10" s="4">
        <v>1</v>
      </c>
      <c r="D10" s="4">
        <v>5</v>
      </c>
      <c r="E10" s="4"/>
      <c r="F10" s="4">
        <v>170</v>
      </c>
      <c r="G10" s="4">
        <f t="shared" si="0"/>
        <v>-1</v>
      </c>
      <c r="H10" s="4">
        <f t="shared" si="1"/>
        <v>1</v>
      </c>
      <c r="I10" s="4"/>
      <c r="J10" s="4">
        <v>65</v>
      </c>
      <c r="K10" s="4">
        <f>J10-J$19</f>
        <v>-2.5</v>
      </c>
      <c r="L10" s="5">
        <f t="shared" si="2"/>
        <v>6.25</v>
      </c>
      <c r="M10" s="17"/>
      <c r="N10" s="30"/>
      <c r="O10" s="6">
        <f t="shared" si="3"/>
        <v>2.5</v>
      </c>
    </row>
    <row r="11" spans="1:15" x14ac:dyDescent="0.25">
      <c r="B11" s="4">
        <v>6</v>
      </c>
      <c r="C11" s="4">
        <v>2</v>
      </c>
      <c r="D11" s="4">
        <v>2</v>
      </c>
      <c r="E11" s="4"/>
      <c r="F11" s="4">
        <v>172</v>
      </c>
      <c r="G11" s="4">
        <f t="shared" si="0"/>
        <v>1</v>
      </c>
      <c r="H11" s="4">
        <f t="shared" si="1"/>
        <v>1</v>
      </c>
      <c r="I11" s="4"/>
      <c r="J11" s="4">
        <v>60</v>
      </c>
      <c r="K11" s="4">
        <f>J11-J$19</f>
        <v>-7.5</v>
      </c>
      <c r="L11" s="5">
        <f t="shared" si="2"/>
        <v>56.25</v>
      </c>
      <c r="M11" s="17"/>
      <c r="N11" s="30"/>
      <c r="O11" s="6">
        <f t="shared" si="3"/>
        <v>-7.5</v>
      </c>
    </row>
    <row r="12" spans="1:15" x14ac:dyDescent="0.25">
      <c r="B12" s="4">
        <v>7</v>
      </c>
      <c r="C12" s="4">
        <v>2</v>
      </c>
      <c r="D12" s="4">
        <v>2</v>
      </c>
      <c r="E12" s="4"/>
      <c r="F12" s="4">
        <v>174</v>
      </c>
      <c r="G12" s="4">
        <f t="shared" si="0"/>
        <v>3</v>
      </c>
      <c r="H12" s="4">
        <f t="shared" si="1"/>
        <v>9</v>
      </c>
      <c r="I12" s="4"/>
      <c r="J12" s="4">
        <v>75</v>
      </c>
      <c r="K12" s="4">
        <f>J12-J$19</f>
        <v>7.5</v>
      </c>
      <c r="L12" s="5">
        <f t="shared" si="2"/>
        <v>56.25</v>
      </c>
      <c r="M12" s="17"/>
      <c r="N12" s="30"/>
      <c r="O12" s="6">
        <f t="shared" si="3"/>
        <v>22.5</v>
      </c>
    </row>
    <row r="13" spans="1:15" x14ac:dyDescent="0.25">
      <c r="B13" s="4">
        <v>8</v>
      </c>
      <c r="C13" s="4">
        <v>2</v>
      </c>
      <c r="D13" s="4">
        <v>4</v>
      </c>
      <c r="E13" s="4"/>
      <c r="F13" s="4">
        <v>176</v>
      </c>
      <c r="G13" s="4">
        <f t="shared" si="0"/>
        <v>5</v>
      </c>
      <c r="H13" s="4">
        <f t="shared" si="1"/>
        <v>25</v>
      </c>
      <c r="I13" s="4"/>
      <c r="J13" s="4">
        <v>50</v>
      </c>
      <c r="K13" s="4">
        <f>J13-J$19</f>
        <v>-17.5</v>
      </c>
      <c r="L13" s="5">
        <f t="shared" si="2"/>
        <v>306.25</v>
      </c>
      <c r="M13" s="17"/>
      <c r="N13" s="30"/>
      <c r="O13" s="6">
        <f t="shared" si="3"/>
        <v>-87.5</v>
      </c>
    </row>
    <row r="14" spans="1:15" x14ac:dyDescent="0.25">
      <c r="B14" s="4">
        <v>9</v>
      </c>
      <c r="C14" s="4">
        <v>2</v>
      </c>
      <c r="D14" s="4">
        <v>5</v>
      </c>
      <c r="E14" s="4"/>
      <c r="F14" s="4">
        <v>178</v>
      </c>
      <c r="G14" s="4">
        <f t="shared" si="0"/>
        <v>7</v>
      </c>
      <c r="H14" s="4">
        <f t="shared" si="1"/>
        <v>49</v>
      </c>
      <c r="I14" s="4"/>
      <c r="J14" s="4">
        <v>90</v>
      </c>
      <c r="K14" s="4">
        <f>J14-J$19</f>
        <v>22.5</v>
      </c>
      <c r="L14" s="5">
        <f t="shared" si="2"/>
        <v>506.25</v>
      </c>
      <c r="M14" s="17"/>
      <c r="N14" s="30"/>
      <c r="O14" s="6">
        <f t="shared" si="3"/>
        <v>157.5</v>
      </c>
    </row>
    <row r="15" spans="1:15" x14ac:dyDescent="0.25">
      <c r="B15" s="4">
        <v>10</v>
      </c>
      <c r="C15" s="4">
        <v>2</v>
      </c>
      <c r="D15" s="4">
        <v>5</v>
      </c>
      <c r="E15" s="4"/>
      <c r="F15" s="4">
        <v>180</v>
      </c>
      <c r="G15" s="4">
        <f t="shared" si="0"/>
        <v>9</v>
      </c>
      <c r="H15" s="4">
        <f t="shared" si="1"/>
        <v>81</v>
      </c>
      <c r="I15" s="4"/>
      <c r="J15" s="4">
        <v>85</v>
      </c>
      <c r="K15" s="4">
        <f>J15-J$19</f>
        <v>17.5</v>
      </c>
      <c r="L15" s="5">
        <f t="shared" si="2"/>
        <v>306.25</v>
      </c>
      <c r="M15" s="17"/>
      <c r="N15" s="30"/>
      <c r="O15" s="6">
        <f t="shared" si="3"/>
        <v>157.5</v>
      </c>
    </row>
    <row r="18" spans="1:16" x14ac:dyDescent="0.25">
      <c r="B18" t="s">
        <v>19</v>
      </c>
      <c r="F18">
        <f>SUM(F6:F15)</f>
        <v>1710</v>
      </c>
      <c r="G18">
        <f>SUM(G6:G15)</f>
        <v>0</v>
      </c>
      <c r="H18">
        <f>SUM(H6:H15)</f>
        <v>330</v>
      </c>
      <c r="J18">
        <f>SUM(J6:J15)</f>
        <v>675</v>
      </c>
      <c r="K18">
        <f>SUM(K6:K15)</f>
        <v>0</v>
      </c>
      <c r="L18">
        <f>SUM(L6:L15)</f>
        <v>2062.5</v>
      </c>
      <c r="O18">
        <f>SUM(O6:O15)</f>
        <v>415</v>
      </c>
    </row>
    <row r="19" spans="1:16" x14ac:dyDescent="0.25">
      <c r="A19" t="s">
        <v>24</v>
      </c>
      <c r="B19">
        <v>10</v>
      </c>
      <c r="E19" t="s">
        <v>26</v>
      </c>
      <c r="F19">
        <f>F18/10</f>
        <v>171</v>
      </c>
      <c r="J19" s="14">
        <f>J18/10</f>
        <v>67.5</v>
      </c>
    </row>
    <row r="20" spans="1:16" x14ac:dyDescent="0.25">
      <c r="A20" s="15" t="s">
        <v>25</v>
      </c>
      <c r="B20" s="15">
        <v>9</v>
      </c>
      <c r="C20" s="15"/>
      <c r="D20" s="15"/>
      <c r="E20" s="15"/>
      <c r="F20" s="15"/>
      <c r="G20" s="15" t="s">
        <v>27</v>
      </c>
      <c r="H20" s="16">
        <f>H18/$B$20</f>
        <v>36.666666666666664</v>
      </c>
      <c r="I20" s="15"/>
      <c r="J20" s="15"/>
      <c r="K20" s="15" t="s">
        <v>27</v>
      </c>
      <c r="L20" s="16">
        <f>L18/$B$20</f>
        <v>229.16666666666666</v>
      </c>
      <c r="M20" s="15"/>
      <c r="N20" s="15" t="s">
        <v>34</v>
      </c>
      <c r="O20" s="16">
        <f>O18/$B$20</f>
        <v>46.111111111111114</v>
      </c>
    </row>
    <row r="21" spans="1:16" x14ac:dyDescent="0.25">
      <c r="A21" s="15"/>
      <c r="B21" s="15"/>
      <c r="C21" s="15"/>
      <c r="D21" s="15"/>
      <c r="E21" s="15"/>
      <c r="F21" s="15"/>
      <c r="G21" s="15" t="s">
        <v>28</v>
      </c>
      <c r="H21" s="16">
        <f>SQRT(H20)</f>
        <v>6.0553007081949835</v>
      </c>
      <c r="I21" s="15"/>
      <c r="J21" s="15"/>
      <c r="K21" s="15" t="s">
        <v>28</v>
      </c>
      <c r="L21" s="16">
        <f>SQRT(L20)</f>
        <v>15.138251770487457</v>
      </c>
      <c r="M21" s="15"/>
      <c r="N21" s="15"/>
      <c r="O21" s="16"/>
    </row>
    <row r="22" spans="1:16" x14ac:dyDescent="0.25">
      <c r="A22" t="s">
        <v>29</v>
      </c>
      <c r="C22">
        <f>5/B19</f>
        <v>0.5</v>
      </c>
      <c r="N22" s="31"/>
      <c r="O22" s="31" t="s">
        <v>36</v>
      </c>
      <c r="P22" s="31"/>
    </row>
    <row r="23" spans="1:16" x14ac:dyDescent="0.25">
      <c r="A23" t="s">
        <v>30</v>
      </c>
      <c r="C23">
        <f>C22*(1-C22)</f>
        <v>0.25</v>
      </c>
      <c r="N23" s="31" t="s">
        <v>35</v>
      </c>
      <c r="O23" s="32">
        <f>O20/(H21*L21)</f>
        <v>0.50303030303030316</v>
      </c>
      <c r="P23" s="31"/>
    </row>
    <row r="24" spans="1:16" x14ac:dyDescent="0.25">
      <c r="A24" t="s">
        <v>28</v>
      </c>
    </row>
    <row r="27" spans="1:16" ht="15.75" thickBot="1" x14ac:dyDescent="0.3">
      <c r="A27" t="s">
        <v>31</v>
      </c>
      <c r="B27" s="17"/>
      <c r="C27" s="22" t="s">
        <v>32</v>
      </c>
    </row>
    <row r="28" spans="1:16" x14ac:dyDescent="0.25">
      <c r="B28" s="18" t="s">
        <v>1</v>
      </c>
      <c r="C28" s="19" t="s">
        <v>22</v>
      </c>
      <c r="D28" s="20" t="s">
        <v>23</v>
      </c>
    </row>
    <row r="29" spans="1:16" x14ac:dyDescent="0.25">
      <c r="B29" s="21">
        <v>1</v>
      </c>
      <c r="C29" s="21">
        <v>1</v>
      </c>
      <c r="D29" s="21">
        <v>1</v>
      </c>
    </row>
    <row r="30" spans="1:16" x14ac:dyDescent="0.25">
      <c r="B30" s="21">
        <v>2</v>
      </c>
      <c r="C30" s="21">
        <v>1</v>
      </c>
      <c r="D30" s="21">
        <v>1</v>
      </c>
    </row>
    <row r="31" spans="1:16" x14ac:dyDescent="0.25">
      <c r="B31" s="21">
        <v>3</v>
      </c>
      <c r="C31" s="21">
        <v>1</v>
      </c>
      <c r="D31" s="21">
        <v>2</v>
      </c>
      <c r="F31" s="26">
        <v>2</v>
      </c>
      <c r="G31" t="s">
        <v>33</v>
      </c>
    </row>
    <row r="32" spans="1:16" x14ac:dyDescent="0.25">
      <c r="B32" s="21">
        <v>6</v>
      </c>
      <c r="C32" s="21">
        <v>2</v>
      </c>
      <c r="D32" s="21">
        <v>2</v>
      </c>
    </row>
    <row r="33" spans="1:7" ht="15.75" thickBot="1" x14ac:dyDescent="0.3">
      <c r="A33" s="24"/>
      <c r="B33" s="25">
        <v>7</v>
      </c>
      <c r="C33" s="25">
        <v>2</v>
      </c>
      <c r="D33" s="25">
        <v>2</v>
      </c>
      <c r="E33" s="24"/>
      <c r="F33" s="24">
        <v>2.5</v>
      </c>
    </row>
    <row r="34" spans="1:7" x14ac:dyDescent="0.25">
      <c r="B34" s="23">
        <v>4</v>
      </c>
      <c r="C34" s="23">
        <v>1</v>
      </c>
      <c r="D34" s="23">
        <v>3</v>
      </c>
    </row>
    <row r="35" spans="1:7" x14ac:dyDescent="0.25">
      <c r="B35" s="21">
        <v>8</v>
      </c>
      <c r="C35" s="21">
        <v>2</v>
      </c>
      <c r="D35" s="21">
        <v>4</v>
      </c>
    </row>
    <row r="36" spans="1:7" x14ac:dyDescent="0.25">
      <c r="B36" s="21">
        <v>5</v>
      </c>
      <c r="C36" s="21">
        <v>1</v>
      </c>
      <c r="D36" s="21">
        <v>5</v>
      </c>
      <c r="F36" s="26">
        <v>5</v>
      </c>
      <c r="G36" s="27">
        <v>0.75</v>
      </c>
    </row>
    <row r="37" spans="1:7" x14ac:dyDescent="0.25">
      <c r="B37" s="21">
        <v>9</v>
      </c>
      <c r="C37" s="21">
        <v>2</v>
      </c>
      <c r="D37" s="21">
        <v>5</v>
      </c>
    </row>
    <row r="38" spans="1:7" x14ac:dyDescent="0.25">
      <c r="B38" s="21">
        <v>10</v>
      </c>
      <c r="C38" s="21">
        <v>2</v>
      </c>
      <c r="D38" s="21">
        <v>5</v>
      </c>
    </row>
    <row r="39" spans="1:7" x14ac:dyDescent="0.25">
      <c r="B39" s="1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"/>
  <sheetViews>
    <sheetView workbookViewId="0">
      <selection activeCell="D23" sqref="D23"/>
    </sheetView>
  </sheetViews>
  <sheetFormatPr defaultRowHeight="15" x14ac:dyDescent="0.25"/>
  <cols>
    <col min="1" max="1" width="12.7109375" customWidth="1"/>
    <col min="2" max="2" width="8" customWidth="1"/>
    <col min="3" max="3" width="7.85546875" customWidth="1"/>
    <col min="4" max="4" width="12.85546875" customWidth="1"/>
    <col min="5" max="5" width="5.140625" customWidth="1"/>
    <col min="9" max="9" width="2.140625" customWidth="1"/>
    <col min="13" max="13" width="2.140625" customWidth="1"/>
    <col min="14" max="14" width="10.85546875" bestFit="1" customWidth="1"/>
    <col min="15" max="15" width="6.85546875" customWidth="1"/>
  </cols>
  <sheetData>
    <row r="2" spans="1:15" x14ac:dyDescent="0.25">
      <c r="A2" t="s">
        <v>21</v>
      </c>
      <c r="B2" t="s">
        <v>20</v>
      </c>
    </row>
    <row r="4" spans="1:15" ht="15.75" thickBot="1" x14ac:dyDescent="0.3">
      <c r="F4" t="s">
        <v>13</v>
      </c>
      <c r="G4" t="s">
        <v>15</v>
      </c>
      <c r="J4" t="s">
        <v>14</v>
      </c>
      <c r="K4" t="s">
        <v>16</v>
      </c>
      <c r="O4" t="s">
        <v>17</v>
      </c>
    </row>
    <row r="5" spans="1:15" x14ac:dyDescent="0.25">
      <c r="B5" s="11" t="s">
        <v>1</v>
      </c>
      <c r="C5" s="7" t="s">
        <v>22</v>
      </c>
      <c r="D5" s="9" t="s">
        <v>23</v>
      </c>
      <c r="E5" s="12"/>
      <c r="F5" s="7" t="s">
        <v>9</v>
      </c>
      <c r="G5" s="8" t="s">
        <v>11</v>
      </c>
      <c r="H5" s="9" t="s">
        <v>12</v>
      </c>
      <c r="I5" s="10"/>
      <c r="J5" s="7" t="s">
        <v>10</v>
      </c>
      <c r="K5" s="8" t="s">
        <v>11</v>
      </c>
      <c r="L5" s="28" t="s">
        <v>12</v>
      </c>
      <c r="M5" s="12"/>
      <c r="N5" s="29"/>
      <c r="O5" s="13" t="s">
        <v>18</v>
      </c>
    </row>
    <row r="6" spans="1:15" x14ac:dyDescent="0.25">
      <c r="B6" s="4">
        <v>1</v>
      </c>
      <c r="C6" s="4">
        <v>1</v>
      </c>
      <c r="D6" s="4">
        <v>1</v>
      </c>
      <c r="E6" s="4"/>
      <c r="F6" s="4">
        <v>162</v>
      </c>
      <c r="G6" s="4">
        <f t="shared" ref="G6:G15" si="0">F6-F$19</f>
        <v>-9</v>
      </c>
      <c r="H6" s="4">
        <f>G6^2</f>
        <v>81</v>
      </c>
      <c r="I6" s="4"/>
      <c r="J6" s="4">
        <v>45</v>
      </c>
      <c r="K6" s="4">
        <f>J6-J$19</f>
        <v>-22.5</v>
      </c>
      <c r="L6" s="5">
        <f>K6^2</f>
        <v>506.25</v>
      </c>
      <c r="M6" s="17"/>
      <c r="N6" s="30"/>
      <c r="O6" s="6">
        <f>G6*K6</f>
        <v>202.5</v>
      </c>
    </row>
    <row r="7" spans="1:15" x14ac:dyDescent="0.25">
      <c r="B7" s="4">
        <v>2</v>
      </c>
      <c r="C7" s="4">
        <v>1</v>
      </c>
      <c r="D7" s="4">
        <v>1</v>
      </c>
      <c r="E7" s="4"/>
      <c r="F7" s="4">
        <v>164</v>
      </c>
      <c r="G7" s="4">
        <f>F7-F$19</f>
        <v>-7</v>
      </c>
      <c r="H7" s="4">
        <f t="shared" ref="H7:H15" si="1">G7^2</f>
        <v>49</v>
      </c>
      <c r="I7" s="4"/>
      <c r="J7" s="4">
        <v>80</v>
      </c>
      <c r="K7" s="4">
        <f>J7-J$19</f>
        <v>12.5</v>
      </c>
      <c r="L7" s="5">
        <f t="shared" ref="L7:L15" si="2">K7^2</f>
        <v>156.25</v>
      </c>
      <c r="M7" s="17"/>
      <c r="N7" s="30"/>
      <c r="O7" s="6">
        <f t="shared" ref="O7:O15" si="3">G7*K7</f>
        <v>-87.5</v>
      </c>
    </row>
    <row r="8" spans="1:15" x14ac:dyDescent="0.25">
      <c r="B8" s="4">
        <v>3</v>
      </c>
      <c r="C8" s="4">
        <v>1</v>
      </c>
      <c r="D8" s="4">
        <v>2</v>
      </c>
      <c r="E8" s="4"/>
      <c r="F8" s="4">
        <v>166</v>
      </c>
      <c r="G8" s="4">
        <f t="shared" si="0"/>
        <v>-5</v>
      </c>
      <c r="H8" s="4">
        <f t="shared" si="1"/>
        <v>25</v>
      </c>
      <c r="I8" s="4"/>
      <c r="J8" s="4">
        <v>55</v>
      </c>
      <c r="K8" s="4">
        <f>J8-J$19</f>
        <v>-12.5</v>
      </c>
      <c r="L8" s="5">
        <f t="shared" si="2"/>
        <v>156.25</v>
      </c>
      <c r="M8" s="17"/>
      <c r="N8" s="30"/>
      <c r="O8" s="6">
        <f t="shared" si="3"/>
        <v>62.5</v>
      </c>
    </row>
    <row r="9" spans="1:15" x14ac:dyDescent="0.25">
      <c r="B9" s="4">
        <v>4</v>
      </c>
      <c r="C9" s="4">
        <v>1</v>
      </c>
      <c r="D9" s="4">
        <v>3</v>
      </c>
      <c r="E9" s="4"/>
      <c r="F9" s="4">
        <v>168</v>
      </c>
      <c r="G9" s="4">
        <f t="shared" si="0"/>
        <v>-3</v>
      </c>
      <c r="H9" s="4">
        <f t="shared" si="1"/>
        <v>9</v>
      </c>
      <c r="I9" s="4"/>
      <c r="J9" s="4">
        <v>70</v>
      </c>
      <c r="K9" s="4">
        <f>J9-J$19</f>
        <v>2.5</v>
      </c>
      <c r="L9" s="5">
        <f t="shared" si="2"/>
        <v>6.25</v>
      </c>
      <c r="M9" s="17"/>
      <c r="N9" s="30"/>
      <c r="O9" s="6">
        <f t="shared" si="3"/>
        <v>-7.5</v>
      </c>
    </row>
    <row r="10" spans="1:15" x14ac:dyDescent="0.25">
      <c r="B10" s="4">
        <v>5</v>
      </c>
      <c r="C10" s="4">
        <v>1</v>
      </c>
      <c r="D10" s="4">
        <v>5</v>
      </c>
      <c r="E10" s="4"/>
      <c r="F10" s="4">
        <v>170</v>
      </c>
      <c r="G10" s="4">
        <f t="shared" si="0"/>
        <v>-1</v>
      </c>
      <c r="H10" s="4">
        <f t="shared" si="1"/>
        <v>1</v>
      </c>
      <c r="I10" s="4"/>
      <c r="J10" s="4">
        <v>65</v>
      </c>
      <c r="K10" s="4">
        <f>J10-J$19</f>
        <v>-2.5</v>
      </c>
      <c r="L10" s="5">
        <f t="shared" si="2"/>
        <v>6.25</v>
      </c>
      <c r="M10" s="17"/>
      <c r="N10" s="30"/>
      <c r="O10" s="6">
        <f t="shared" si="3"/>
        <v>2.5</v>
      </c>
    </row>
    <row r="11" spans="1:15" x14ac:dyDescent="0.25">
      <c r="B11" s="4">
        <v>6</v>
      </c>
      <c r="C11" s="4">
        <v>2</v>
      </c>
      <c r="D11" s="4">
        <v>2</v>
      </c>
      <c r="E11" s="4"/>
      <c r="F11" s="4">
        <v>172</v>
      </c>
      <c r="G11" s="4">
        <f t="shared" si="0"/>
        <v>1</v>
      </c>
      <c r="H11" s="4">
        <f t="shared" si="1"/>
        <v>1</v>
      </c>
      <c r="I11" s="4"/>
      <c r="J11" s="4">
        <v>60</v>
      </c>
      <c r="K11" s="4">
        <f>J11-J$19</f>
        <v>-7.5</v>
      </c>
      <c r="L11" s="5">
        <f t="shared" si="2"/>
        <v>56.25</v>
      </c>
      <c r="M11" s="17"/>
      <c r="N11" s="30"/>
      <c r="O11" s="6">
        <f t="shared" si="3"/>
        <v>-7.5</v>
      </c>
    </row>
    <row r="12" spans="1:15" x14ac:dyDescent="0.25">
      <c r="B12" s="4">
        <v>7</v>
      </c>
      <c r="C12" s="4">
        <v>2</v>
      </c>
      <c r="D12" s="4">
        <v>2</v>
      </c>
      <c r="E12" s="4"/>
      <c r="F12" s="4">
        <v>174</v>
      </c>
      <c r="G12" s="4">
        <f t="shared" si="0"/>
        <v>3</v>
      </c>
      <c r="H12" s="4">
        <f t="shared" si="1"/>
        <v>9</v>
      </c>
      <c r="I12" s="4"/>
      <c r="J12" s="4">
        <v>75</v>
      </c>
      <c r="K12" s="4">
        <f>J12-J$19</f>
        <v>7.5</v>
      </c>
      <c r="L12" s="5">
        <f t="shared" si="2"/>
        <v>56.25</v>
      </c>
      <c r="M12" s="17"/>
      <c r="N12" s="30"/>
      <c r="O12" s="6">
        <f t="shared" si="3"/>
        <v>22.5</v>
      </c>
    </row>
    <row r="13" spans="1:15" x14ac:dyDescent="0.25">
      <c r="B13" s="4">
        <v>8</v>
      </c>
      <c r="C13" s="4">
        <v>2</v>
      </c>
      <c r="D13" s="4">
        <v>4</v>
      </c>
      <c r="E13" s="4"/>
      <c r="F13" s="4">
        <v>176</v>
      </c>
      <c r="G13" s="4">
        <f t="shared" si="0"/>
        <v>5</v>
      </c>
      <c r="H13" s="4">
        <f t="shared" si="1"/>
        <v>25</v>
      </c>
      <c r="I13" s="4"/>
      <c r="J13" s="4">
        <v>50</v>
      </c>
      <c r="K13" s="4">
        <f>J13-J$19</f>
        <v>-17.5</v>
      </c>
      <c r="L13" s="5">
        <f t="shared" si="2"/>
        <v>306.25</v>
      </c>
      <c r="M13" s="17"/>
      <c r="N13" s="30"/>
      <c r="O13" s="6">
        <f t="shared" si="3"/>
        <v>-87.5</v>
      </c>
    </row>
    <row r="14" spans="1:15" x14ac:dyDescent="0.25">
      <c r="B14" s="4">
        <v>9</v>
      </c>
      <c r="C14" s="4">
        <v>2</v>
      </c>
      <c r="D14" s="4">
        <v>5</v>
      </c>
      <c r="E14" s="4"/>
      <c r="F14" s="4">
        <v>178</v>
      </c>
      <c r="G14" s="4">
        <f t="shared" si="0"/>
        <v>7</v>
      </c>
      <c r="H14" s="4">
        <f t="shared" si="1"/>
        <v>49</v>
      </c>
      <c r="I14" s="4"/>
      <c r="J14" s="4">
        <v>90</v>
      </c>
      <c r="K14" s="4">
        <f>J14-J$19</f>
        <v>22.5</v>
      </c>
      <c r="L14" s="5">
        <f t="shared" si="2"/>
        <v>506.25</v>
      </c>
      <c r="M14" s="17"/>
      <c r="N14" s="30"/>
      <c r="O14" s="6">
        <f t="shared" si="3"/>
        <v>157.5</v>
      </c>
    </row>
    <row r="15" spans="1:15" x14ac:dyDescent="0.25">
      <c r="B15" s="4">
        <v>10</v>
      </c>
      <c r="C15" s="4">
        <v>2</v>
      </c>
      <c r="D15" s="4">
        <v>5</v>
      </c>
      <c r="E15" s="4"/>
      <c r="F15" s="4">
        <v>180</v>
      </c>
      <c r="G15" s="4">
        <f t="shared" si="0"/>
        <v>9</v>
      </c>
      <c r="H15" s="4">
        <f t="shared" si="1"/>
        <v>81</v>
      </c>
      <c r="I15" s="4"/>
      <c r="J15" s="4">
        <v>85</v>
      </c>
      <c r="K15" s="4">
        <f>J15-J$19</f>
        <v>17.5</v>
      </c>
      <c r="L15" s="5">
        <f t="shared" si="2"/>
        <v>306.25</v>
      </c>
      <c r="M15" s="17"/>
      <c r="N15" s="30"/>
      <c r="O15" s="6">
        <f t="shared" si="3"/>
        <v>157.5</v>
      </c>
    </row>
    <row r="18" spans="1:16" x14ac:dyDescent="0.25">
      <c r="B18" t="s">
        <v>19</v>
      </c>
      <c r="F18">
        <f>SUM(F6:F15)</f>
        <v>1710</v>
      </c>
      <c r="G18">
        <f>SUM(G6:G15)</f>
        <v>0</v>
      </c>
      <c r="H18">
        <f>SUM(H6:H15)</f>
        <v>330</v>
      </c>
      <c r="J18">
        <f>SUM(J6:J15)</f>
        <v>675</v>
      </c>
      <c r="K18">
        <f>SUM(K6:K15)</f>
        <v>0</v>
      </c>
      <c r="L18">
        <f>SUM(L6:L15)</f>
        <v>2062.5</v>
      </c>
      <c r="O18">
        <f>SUM(O6:O15)</f>
        <v>415</v>
      </c>
    </row>
    <row r="19" spans="1:16" x14ac:dyDescent="0.25">
      <c r="A19" t="s">
        <v>24</v>
      </c>
      <c r="B19">
        <v>10</v>
      </c>
      <c r="E19" t="s">
        <v>26</v>
      </c>
      <c r="F19">
        <f>F18/10</f>
        <v>171</v>
      </c>
      <c r="J19" s="14">
        <f>J18/10</f>
        <v>67.5</v>
      </c>
    </row>
    <row r="20" spans="1:16" x14ac:dyDescent="0.25">
      <c r="A20" s="15" t="s">
        <v>25</v>
      </c>
      <c r="B20" s="15">
        <v>9</v>
      </c>
      <c r="C20" s="15"/>
      <c r="D20" s="15"/>
      <c r="E20" s="15"/>
      <c r="F20" s="15"/>
      <c r="G20" s="15" t="s">
        <v>27</v>
      </c>
      <c r="H20" s="16">
        <f>H18/$B$20</f>
        <v>36.666666666666664</v>
      </c>
      <c r="I20" s="15"/>
      <c r="J20" s="15"/>
      <c r="K20" s="15" t="s">
        <v>27</v>
      </c>
      <c r="L20" s="16">
        <f>L18/$B$20</f>
        <v>229.16666666666666</v>
      </c>
      <c r="M20" s="15"/>
      <c r="N20" s="15" t="s">
        <v>34</v>
      </c>
      <c r="O20" s="16">
        <f>O18/$B$20</f>
        <v>46.111111111111114</v>
      </c>
    </row>
    <row r="21" spans="1:16" x14ac:dyDescent="0.25">
      <c r="A21" s="15"/>
      <c r="B21" s="15"/>
      <c r="C21" s="15"/>
      <c r="D21" s="15"/>
      <c r="E21" s="15"/>
      <c r="F21" s="15"/>
      <c r="G21" s="15" t="s">
        <v>28</v>
      </c>
      <c r="H21" s="16">
        <f>SQRT(H20)</f>
        <v>6.0553007081949835</v>
      </c>
      <c r="I21" s="15"/>
      <c r="J21" s="15"/>
      <c r="K21" s="15" t="s">
        <v>28</v>
      </c>
      <c r="L21" s="16">
        <f>SQRT(L20)</f>
        <v>15.138251770487457</v>
      </c>
      <c r="M21" s="15"/>
      <c r="N21" s="15"/>
      <c r="O21" s="16"/>
    </row>
    <row r="22" spans="1:16" x14ac:dyDescent="0.25">
      <c r="A22" t="s">
        <v>29</v>
      </c>
      <c r="C22">
        <f>5/B19</f>
        <v>0.5</v>
      </c>
      <c r="N22" s="31"/>
      <c r="O22" s="31" t="s">
        <v>36</v>
      </c>
      <c r="P22" s="31"/>
    </row>
    <row r="23" spans="1:16" x14ac:dyDescent="0.25">
      <c r="A23" t="s">
        <v>30</v>
      </c>
      <c r="C23">
        <f>C22*(1-C22)</f>
        <v>0.25</v>
      </c>
      <c r="N23" s="31" t="s">
        <v>35</v>
      </c>
      <c r="O23" s="32">
        <f>O20/(H21*L21)</f>
        <v>0.50303030303030316</v>
      </c>
      <c r="P23" s="31"/>
    </row>
    <row r="24" spans="1:16" x14ac:dyDescent="0.25">
      <c r="A24" t="s">
        <v>28</v>
      </c>
    </row>
    <row r="27" spans="1:16" ht="15.75" thickBot="1" x14ac:dyDescent="0.3">
      <c r="A27" t="s">
        <v>31</v>
      </c>
      <c r="B27" s="17"/>
      <c r="C27" s="22" t="s">
        <v>32</v>
      </c>
    </row>
    <row r="28" spans="1:16" x14ac:dyDescent="0.25">
      <c r="B28" s="18" t="s">
        <v>1</v>
      </c>
      <c r="C28" s="19" t="s">
        <v>22</v>
      </c>
      <c r="D28" s="20" t="s">
        <v>23</v>
      </c>
    </row>
    <row r="29" spans="1:16" x14ac:dyDescent="0.25">
      <c r="B29" s="21">
        <v>1</v>
      </c>
      <c r="C29" s="21">
        <v>1</v>
      </c>
      <c r="D29" s="21">
        <v>1</v>
      </c>
    </row>
    <row r="30" spans="1:16" x14ac:dyDescent="0.25">
      <c r="B30" s="21">
        <v>2</v>
      </c>
      <c r="C30" s="21">
        <v>1</v>
      </c>
      <c r="D30" s="21">
        <v>1</v>
      </c>
    </row>
    <row r="31" spans="1:16" x14ac:dyDescent="0.25">
      <c r="B31" s="21">
        <v>3</v>
      </c>
      <c r="C31" s="21">
        <v>1</v>
      </c>
      <c r="D31" s="21">
        <v>2</v>
      </c>
      <c r="F31" s="26">
        <v>2</v>
      </c>
      <c r="G31" t="s">
        <v>33</v>
      </c>
    </row>
    <row r="32" spans="1:16" x14ac:dyDescent="0.25">
      <c r="B32" s="21">
        <v>6</v>
      </c>
      <c r="C32" s="21">
        <v>2</v>
      </c>
      <c r="D32" s="21">
        <v>2</v>
      </c>
    </row>
    <row r="33" spans="1:7" ht="15.75" thickBot="1" x14ac:dyDescent="0.3">
      <c r="A33" s="24"/>
      <c r="B33" s="25">
        <v>7</v>
      </c>
      <c r="C33" s="25">
        <v>2</v>
      </c>
      <c r="D33" s="25">
        <v>2</v>
      </c>
      <c r="E33" s="24"/>
      <c r="F33" s="24">
        <v>2.5</v>
      </c>
    </row>
    <row r="34" spans="1:7" x14ac:dyDescent="0.25">
      <c r="B34" s="23">
        <v>4</v>
      </c>
      <c r="C34" s="23">
        <v>1</v>
      </c>
      <c r="D34" s="23">
        <v>3</v>
      </c>
    </row>
    <row r="35" spans="1:7" x14ac:dyDescent="0.25">
      <c r="B35" s="21">
        <v>8</v>
      </c>
      <c r="C35" s="21">
        <v>2</v>
      </c>
      <c r="D35" s="21">
        <v>4</v>
      </c>
    </row>
    <row r="36" spans="1:7" x14ac:dyDescent="0.25">
      <c r="B36" s="21">
        <v>5</v>
      </c>
      <c r="C36" s="21">
        <v>1</v>
      </c>
      <c r="D36" s="21">
        <v>5</v>
      </c>
      <c r="F36" s="26">
        <v>5</v>
      </c>
      <c r="G36" s="27">
        <v>0.75</v>
      </c>
    </row>
    <row r="37" spans="1:7" x14ac:dyDescent="0.25">
      <c r="B37" s="21">
        <v>9</v>
      </c>
      <c r="C37" s="21">
        <v>2</v>
      </c>
      <c r="D37" s="21">
        <v>5</v>
      </c>
    </row>
    <row r="38" spans="1:7" x14ac:dyDescent="0.25">
      <c r="B38" s="21">
        <v>10</v>
      </c>
      <c r="C38" s="21">
        <v>2</v>
      </c>
      <c r="D38" s="21">
        <v>5</v>
      </c>
    </row>
    <row r="39" spans="1:7" x14ac:dyDescent="0.25">
      <c r="B39" s="17"/>
    </row>
  </sheetData>
  <sortState ref="B29:D38">
    <sortCondition ref="D29:D38"/>
  </sortState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F25" sqref="F25"/>
    </sheetView>
  </sheetViews>
  <sheetFormatPr defaultRowHeight="15" x14ac:dyDescent="0.25"/>
  <cols>
    <col min="2" max="2" width="14.85546875" bestFit="1" customWidth="1"/>
    <col min="3" max="3" width="6.7109375" customWidth="1"/>
    <col min="4" max="4" width="7.28515625" customWidth="1"/>
  </cols>
  <sheetData>
    <row r="2" spans="1:4" x14ac:dyDescent="0.25">
      <c r="A2" t="s">
        <v>1</v>
      </c>
      <c r="B2" t="s">
        <v>7</v>
      </c>
      <c r="C2" t="s">
        <v>8</v>
      </c>
      <c r="D2" t="s">
        <v>3</v>
      </c>
    </row>
    <row r="3" spans="1:4" x14ac:dyDescent="0.25">
      <c r="A3">
        <v>1</v>
      </c>
      <c r="B3">
        <v>2</v>
      </c>
      <c r="C3">
        <v>3</v>
      </c>
      <c r="D3">
        <v>65</v>
      </c>
    </row>
    <row r="4" spans="1:4" x14ac:dyDescent="0.25">
      <c r="A4">
        <v>2</v>
      </c>
      <c r="B4">
        <v>3</v>
      </c>
      <c r="C4">
        <v>2.77</v>
      </c>
      <c r="D4">
        <v>70</v>
      </c>
    </row>
    <row r="5" spans="1:4" x14ac:dyDescent="0.25">
      <c r="A5">
        <v>3</v>
      </c>
      <c r="B5">
        <v>4</v>
      </c>
      <c r="C5">
        <v>3</v>
      </c>
      <c r="D5">
        <v>45</v>
      </c>
    </row>
    <row r="6" spans="1:4" x14ac:dyDescent="0.25">
      <c r="A6">
        <v>4</v>
      </c>
      <c r="B6">
        <v>2</v>
      </c>
      <c r="C6">
        <v>3.5</v>
      </c>
      <c r="D6">
        <v>80</v>
      </c>
    </row>
    <row r="7" spans="1:4" x14ac:dyDescent="0.25">
      <c r="A7">
        <v>5</v>
      </c>
      <c r="B7">
        <v>1</v>
      </c>
      <c r="C7">
        <v>2.68</v>
      </c>
      <c r="D7">
        <v>55</v>
      </c>
    </row>
    <row r="8" spans="1:4" x14ac:dyDescent="0.25">
      <c r="A8">
        <v>6</v>
      </c>
      <c r="B8">
        <v>2</v>
      </c>
      <c r="C8">
        <v>3.5</v>
      </c>
      <c r="D8">
        <v>50</v>
      </c>
    </row>
    <row r="9" spans="1:4" x14ac:dyDescent="0.25">
      <c r="A9">
        <v>7</v>
      </c>
      <c r="B9">
        <v>4</v>
      </c>
      <c r="C9">
        <v>3.65</v>
      </c>
      <c r="D9">
        <v>65</v>
      </c>
    </row>
    <row r="10" spans="1:4" x14ac:dyDescent="0.25">
      <c r="A10">
        <v>8</v>
      </c>
      <c r="B10">
        <v>2</v>
      </c>
      <c r="C10">
        <v>3.14</v>
      </c>
      <c r="D10">
        <v>67</v>
      </c>
    </row>
    <row r="11" spans="1:4" x14ac:dyDescent="0.25">
      <c r="A11">
        <v>9</v>
      </c>
      <c r="B11">
        <v>3</v>
      </c>
      <c r="C11">
        <v>3.22</v>
      </c>
      <c r="D11">
        <v>60</v>
      </c>
    </row>
    <row r="12" spans="1:4" x14ac:dyDescent="0.25">
      <c r="A12" t="s">
        <v>6</v>
      </c>
      <c r="B12">
        <f>SUM(J9)</f>
        <v>0</v>
      </c>
    </row>
    <row r="13" spans="1:4" x14ac:dyDescent="0.25">
      <c r="A13" t="s">
        <v>2</v>
      </c>
    </row>
    <row r="14" spans="1:4" x14ac:dyDescent="0.25">
      <c r="A14" t="s">
        <v>5</v>
      </c>
    </row>
    <row r="16" spans="1:4" x14ac:dyDescent="0.25">
      <c r="B16" s="1" t="s">
        <v>0</v>
      </c>
      <c r="C16" s="1" t="s">
        <v>8</v>
      </c>
      <c r="D16" s="1" t="s">
        <v>3</v>
      </c>
    </row>
    <row r="17" spans="1:4" x14ac:dyDescent="0.25">
      <c r="A17" t="s">
        <v>0</v>
      </c>
      <c r="B17" s="2">
        <v>1</v>
      </c>
      <c r="C17" s="2"/>
      <c r="D17" s="2"/>
    </row>
    <row r="18" spans="1:4" x14ac:dyDescent="0.25">
      <c r="A18" t="s">
        <v>4</v>
      </c>
      <c r="B18" s="2">
        <f>CORREL(B3:B11,C3:C11)</f>
        <v>0.29222707534262066</v>
      </c>
      <c r="C18" s="2">
        <v>1</v>
      </c>
      <c r="D18" s="2"/>
    </row>
    <row r="19" spans="1:4" x14ac:dyDescent="0.25">
      <c r="A19" t="s">
        <v>3</v>
      </c>
      <c r="B19" s="2">
        <f>CORREL(B3:B11,D3:D11)</f>
        <v>-0.16635960587122686</v>
      </c>
      <c r="C19" s="2">
        <f>CORREL(C3:C11,D3:D11)</f>
        <v>0.19994629603253894</v>
      </c>
      <c r="D19" s="2"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örnek.ders.mat</vt:lpstr>
      <vt:lpstr>örnek.fomüllü</vt:lpstr>
      <vt:lpstr>örnek.şablon</vt:lpstr>
      <vt:lpstr>örnek1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NK</cp:lastModifiedBy>
  <dcterms:created xsi:type="dcterms:W3CDTF">2020-11-18T11:28:03Z</dcterms:created>
  <dcterms:modified xsi:type="dcterms:W3CDTF">2021-10-24T12:20:38Z</dcterms:modified>
</cp:coreProperties>
</file>