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545" activeTab="1"/>
  </bookViews>
  <sheets>
    <sheet name="McDonald's (2)" sheetId="1" r:id="rId1"/>
    <sheet name="McDonald's" sheetId="2" r:id="rId2"/>
    <sheet name="uncorr FA" sheetId="3" r:id="rId3"/>
  </sheets>
  <externalReferences>
    <externalReference r:id="rId6"/>
  </externalReferences>
  <definedNames>
    <definedName name="_xlnm.Print_Area" localSheetId="1">'McDonald''s'!$M$1:$AE$49</definedName>
    <definedName name="_xlnm.Print_Area" localSheetId="0">'McDonald''s (2)'!$A$1:$Q$16</definedName>
  </definedNames>
  <calcPr fullCalcOnLoad="1"/>
</workbook>
</file>

<file path=xl/sharedStrings.xml><?xml version="1.0" encoding="utf-8"?>
<sst xmlns="http://schemas.openxmlformats.org/spreadsheetml/2006/main" count="199" uniqueCount="55">
  <si>
    <t>f1</t>
  </si>
  <si>
    <t>f2</t>
  </si>
  <si>
    <t>x1</t>
  </si>
  <si>
    <t>x2</t>
  </si>
  <si>
    <t>x3</t>
  </si>
  <si>
    <t>x4</t>
  </si>
  <si>
    <t>x5</t>
  </si>
  <si>
    <t>communality</t>
  </si>
  <si>
    <t>f1^2+f2^2</t>
  </si>
  <si>
    <t>reproduced corr</t>
  </si>
  <si>
    <t>sumx^2</t>
  </si>
  <si>
    <t>5 (EACH VAR STD WITH MEAN 0 VAR 1)</t>
  </si>
  <si>
    <t>TOT VAR</t>
  </si>
  <si>
    <t>lamda</t>
  </si>
  <si>
    <t>epsilon</t>
  </si>
  <si>
    <t>ej</t>
  </si>
  <si>
    <t>fj</t>
  </si>
  <si>
    <t>fj^2</t>
  </si>
  <si>
    <t>common factor model</t>
  </si>
  <si>
    <t>digonal</t>
  </si>
  <si>
    <t>off diagonal</t>
  </si>
  <si>
    <t>Sjj=fj^2+ej</t>
  </si>
  <si>
    <t>Sjk=fj*fk</t>
  </si>
  <si>
    <t>var</t>
  </si>
  <si>
    <t>cov</t>
  </si>
  <si>
    <t>e1^2</t>
  </si>
  <si>
    <t>e1^2=s11-f1</t>
  </si>
  <si>
    <t>s11</t>
  </si>
  <si>
    <t>s12</t>
  </si>
  <si>
    <t>s13</t>
  </si>
  <si>
    <t>s14</t>
  </si>
  <si>
    <t>f1=srt((s12*s13)/s23)</t>
  </si>
  <si>
    <t>reproduced corr  / var-covar</t>
  </si>
  <si>
    <t>f1=srt((s12*s14)/s24)</t>
  </si>
  <si>
    <t>f1=srt((s12*s15)/s25)</t>
  </si>
  <si>
    <t>f1=srt((s13*s14)/s34)</t>
  </si>
  <si>
    <t>f1=srt((s14*s15)/s45)</t>
  </si>
  <si>
    <t>s15</t>
  </si>
  <si>
    <t>s23</t>
  </si>
  <si>
    <t>s24</t>
  </si>
  <si>
    <t>s25</t>
  </si>
  <si>
    <t>s34</t>
  </si>
  <si>
    <t>s35</t>
  </si>
  <si>
    <t>s45</t>
  </si>
  <si>
    <t>epsilonj^2</t>
  </si>
  <si>
    <t>lamdaj</t>
  </si>
  <si>
    <t>f</t>
  </si>
  <si>
    <t>u</t>
  </si>
  <si>
    <t>lamdaj=(sigmajk*sigmajl/sigmakl)^1/2</t>
  </si>
  <si>
    <t>sigmajk=lamdaj*lamdak</t>
  </si>
  <si>
    <t>Sigmajj=lamdaj^2+uj</t>
  </si>
  <si>
    <t>squared sum</t>
  </si>
  <si>
    <t>sum</t>
  </si>
  <si>
    <t>c</t>
  </si>
  <si>
    <t>rel=c/c+u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</si>
</sst>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2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Alignment="1">
      <alignment horizontal="right"/>
    </xf>
    <xf numFmtId="165" fontId="0" fillId="0" borderId="12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17" xfId="0" applyNumberFormat="1" applyBorder="1" applyAlignment="1">
      <alignment/>
    </xf>
    <xf numFmtId="165" fontId="0" fillId="0" borderId="18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3" borderId="0" xfId="0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itap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1">
      <selection activeCell="G1" sqref="G1:L8"/>
    </sheetView>
  </sheetViews>
  <sheetFormatPr defaultColWidth="9.140625" defaultRowHeight="12.75"/>
  <cols>
    <col min="1" max="1" width="18.8515625" style="0" customWidth="1"/>
    <col min="2" max="2" width="7.28125" style="0" customWidth="1"/>
    <col min="3" max="3" width="6.8515625" style="0" customWidth="1"/>
    <col min="4" max="4" width="8.7109375" style="0" customWidth="1"/>
    <col min="5" max="5" width="6.7109375" style="0" customWidth="1"/>
  </cols>
  <sheetData>
    <row r="1" spans="1:8" ht="12.75">
      <c r="A1" t="s">
        <v>18</v>
      </c>
      <c r="C1" t="s">
        <v>46</v>
      </c>
      <c r="D1" t="s">
        <v>47</v>
      </c>
      <c r="E1" t="s">
        <v>17</v>
      </c>
      <c r="G1" s="2"/>
      <c r="H1" t="s">
        <v>32</v>
      </c>
    </row>
    <row r="2" spans="3:15" ht="12.75">
      <c r="C2" t="s">
        <v>45</v>
      </c>
      <c r="D2" t="s">
        <v>44</v>
      </c>
      <c r="E2" t="s">
        <v>7</v>
      </c>
      <c r="G2" s="2"/>
      <c r="H2" t="s">
        <v>2</v>
      </c>
      <c r="I2" t="s">
        <v>3</v>
      </c>
      <c r="J2" t="s">
        <v>4</v>
      </c>
      <c r="K2" t="s">
        <v>5</v>
      </c>
      <c r="L2" t="s">
        <v>6</v>
      </c>
      <c r="M2" t="s">
        <v>19</v>
      </c>
      <c r="N2" t="s">
        <v>23</v>
      </c>
      <c r="O2" s="34" t="s">
        <v>50</v>
      </c>
    </row>
    <row r="3" spans="2:15" ht="12.75">
      <c r="B3" t="s">
        <v>2</v>
      </c>
      <c r="C3" s="31">
        <v>1.29</v>
      </c>
      <c r="D3" s="31">
        <v>0.901</v>
      </c>
      <c r="E3" s="31">
        <f>C3^2</f>
        <v>1.6641000000000001</v>
      </c>
      <c r="G3" s="32" t="s">
        <v>2</v>
      </c>
      <c r="H3" s="33">
        <f>C3^2+D3</f>
        <v>2.5651</v>
      </c>
      <c r="I3" s="31"/>
      <c r="J3" s="31"/>
      <c r="M3" t="s">
        <v>20</v>
      </c>
      <c r="N3" t="s">
        <v>24</v>
      </c>
      <c r="O3" t="s">
        <v>49</v>
      </c>
    </row>
    <row r="4" spans="2:11" ht="12.75">
      <c r="B4" t="s">
        <v>3</v>
      </c>
      <c r="C4" s="31">
        <v>1.104</v>
      </c>
      <c r="D4" s="31">
        <v>1.274</v>
      </c>
      <c r="E4" s="31">
        <f>C4^2</f>
        <v>1.2188160000000001</v>
      </c>
      <c r="G4" s="32" t="s">
        <v>3</v>
      </c>
      <c r="H4" s="31">
        <f>C3*C4</f>
        <v>1.42416</v>
      </c>
      <c r="I4" s="33">
        <f>C4^2+D4</f>
        <v>2.4928160000000004</v>
      </c>
      <c r="J4" s="31"/>
      <c r="K4" s="31"/>
    </row>
    <row r="5" spans="2:11" ht="12.75">
      <c r="B5" t="s">
        <v>4</v>
      </c>
      <c r="C5" s="31">
        <v>1.148</v>
      </c>
      <c r="D5" s="31">
        <v>1.144</v>
      </c>
      <c r="E5" s="31">
        <f>C5^2</f>
        <v>1.3179039999999997</v>
      </c>
      <c r="G5" s="32" t="s">
        <v>4</v>
      </c>
      <c r="H5" s="31">
        <f>C3*C5</f>
        <v>1.48092</v>
      </c>
      <c r="I5" s="31">
        <f>C4*C5</f>
        <v>1.267392</v>
      </c>
      <c r="J5" s="33">
        <f>C5^2+D5</f>
        <v>2.4619039999999996</v>
      </c>
      <c r="K5" s="31"/>
    </row>
    <row r="6" spans="2:15" ht="12.75">
      <c r="B6" t="s">
        <v>5</v>
      </c>
      <c r="C6" s="31">
        <v>0.952</v>
      </c>
      <c r="D6" s="31">
        <v>1.863</v>
      </c>
      <c r="E6" s="31">
        <f>C6^2</f>
        <v>0.9063039999999999</v>
      </c>
      <c r="G6" s="32" t="s">
        <v>5</v>
      </c>
      <c r="H6" s="31">
        <f>C3*C6</f>
        <v>1.22808</v>
      </c>
      <c r="I6" s="31">
        <f>C4*C6</f>
        <v>1.051008</v>
      </c>
      <c r="J6" s="31">
        <f>C5*C6</f>
        <v>1.0928959999999999</v>
      </c>
      <c r="K6" s="33">
        <f>C6^2+D6</f>
        <v>2.769304</v>
      </c>
      <c r="L6" s="31"/>
      <c r="O6" t="s">
        <v>48</v>
      </c>
    </row>
    <row r="7" spans="2:12" ht="12.75">
      <c r="B7" t="s">
        <v>6</v>
      </c>
      <c r="C7" s="31">
        <v>1.185</v>
      </c>
      <c r="D7" s="31">
        <v>1.951</v>
      </c>
      <c r="E7" s="31">
        <f>C7^2</f>
        <v>1.404225</v>
      </c>
      <c r="G7" s="32" t="s">
        <v>6</v>
      </c>
      <c r="H7" s="31">
        <f>C3*C7</f>
        <v>1.52865</v>
      </c>
      <c r="I7" s="31">
        <f>C4*C7</f>
        <v>1.30824</v>
      </c>
      <c r="J7" s="31">
        <f>C5*C7</f>
        <v>1.36038</v>
      </c>
      <c r="K7" s="31">
        <f>C6*C7</f>
        <v>1.12812</v>
      </c>
      <c r="L7" s="33">
        <f>C7^2+D7</f>
        <v>3.355225</v>
      </c>
    </row>
    <row r="8" spans="6:11" ht="12.75">
      <c r="F8" s="2"/>
      <c r="J8" s="31"/>
      <c r="K8" s="31"/>
    </row>
    <row r="9" spans="2:6" ht="12.75">
      <c r="B9" t="s">
        <v>10</v>
      </c>
      <c r="C9" s="1">
        <f>SUM(C3^2+C4^2+C5^2+C6^2+C7^2)</f>
        <v>6.511349</v>
      </c>
      <c r="D9" s="1">
        <f>SUM(D3:D7)</f>
        <v>7.133000000000001</v>
      </c>
      <c r="F9" s="2"/>
    </row>
    <row r="10" ht="12.75">
      <c r="F10" s="2"/>
    </row>
    <row r="11" spans="3:5" ht="12.75">
      <c r="C11" t="s">
        <v>51</v>
      </c>
      <c r="D11" t="s">
        <v>52</v>
      </c>
      <c r="E11" s="2"/>
    </row>
    <row r="12" spans="3:4" ht="12.75">
      <c r="C12" t="s">
        <v>53</v>
      </c>
      <c r="D12" t="s">
        <v>47</v>
      </c>
    </row>
    <row r="13" ht="12.75">
      <c r="B13" t="s">
        <v>54</v>
      </c>
    </row>
    <row r="14" ht="12.75">
      <c r="C14">
        <f>C9/(C9+D9)</f>
        <v>0.4772194701264237</v>
      </c>
    </row>
  </sheetData>
  <sheetProtection/>
  <printOptions/>
  <pageMargins left="0.17" right="0.17" top="0.76" bottom="1" header="0.5" footer="0.5"/>
  <pageSetup horizontalDpi="600" verticalDpi="600" orientation="landscape" scale="80" r:id="rId1"/>
  <headerFooter alignWithMargins="0">
    <oddHeader>&amp;L&amp;Z&amp;F&amp;A&amp;R&amp;D&amp;T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9"/>
  <sheetViews>
    <sheetView tabSelected="1" zoomScale="80" zoomScaleNormal="80" zoomScalePageLayoutView="0" workbookViewId="0" topLeftCell="J1">
      <selection activeCell="N6" sqref="N6"/>
    </sheetView>
  </sheetViews>
  <sheetFormatPr defaultColWidth="9.140625" defaultRowHeight="12.75"/>
  <cols>
    <col min="2" max="11" width="6.140625" style="0" customWidth="1"/>
    <col min="12" max="12" width="4.421875" style="35" customWidth="1"/>
    <col min="13" max="13" width="18.8515625" style="0" customWidth="1"/>
    <col min="14" max="14" width="7.28125" style="0" customWidth="1"/>
    <col min="15" max="15" width="6.8515625" style="0" customWidth="1"/>
    <col min="16" max="16" width="7.421875" style="0" customWidth="1"/>
    <col min="17" max="17" width="6.7109375" style="0" customWidth="1"/>
    <col min="18" max="22" width="6.8515625" style="0" customWidth="1"/>
    <col min="23" max="23" width="18.28125" style="0" customWidth="1"/>
    <col min="24" max="24" width="10.421875" style="21" customWidth="1"/>
    <col min="25" max="25" width="9.140625" style="21" customWidth="1"/>
    <col min="26" max="27" width="8.00390625" style="21" customWidth="1"/>
    <col min="28" max="28" width="5.8515625" style="21" customWidth="1"/>
    <col min="29" max="29" width="7.140625" style="0" customWidth="1"/>
    <col min="30" max="30" width="6.421875" style="0" customWidth="1"/>
  </cols>
  <sheetData>
    <row r="1" spans="1:7" ht="12.75">
      <c r="A1" t="s">
        <v>18</v>
      </c>
      <c r="C1" t="s">
        <v>13</v>
      </c>
      <c r="D1" t="s">
        <v>14</v>
      </c>
      <c r="E1" t="s">
        <v>17</v>
      </c>
      <c r="F1" s="2"/>
      <c r="G1" t="s">
        <v>32</v>
      </c>
    </row>
    <row r="2" spans="3:16" ht="12.75">
      <c r="C2" t="s">
        <v>16</v>
      </c>
      <c r="D2" t="s">
        <v>15</v>
      </c>
      <c r="E2" t="s">
        <v>7</v>
      </c>
      <c r="F2" s="2"/>
      <c r="G2" t="s">
        <v>2</v>
      </c>
      <c r="H2" t="s">
        <v>3</v>
      </c>
      <c r="I2" t="s">
        <v>4</v>
      </c>
      <c r="J2" t="s">
        <v>5</v>
      </c>
      <c r="K2" t="s">
        <v>6</v>
      </c>
      <c r="N2" s="21" t="s">
        <v>19</v>
      </c>
      <c r="O2" s="21" t="s">
        <v>23</v>
      </c>
      <c r="P2" s="21" t="s">
        <v>21</v>
      </c>
    </row>
    <row r="3" spans="2:16" ht="12.75">
      <c r="B3" t="s">
        <v>2</v>
      </c>
      <c r="C3" s="3">
        <v>1.8</v>
      </c>
      <c r="D3" s="3">
        <v>1</v>
      </c>
      <c r="E3" s="3">
        <f>C3^2</f>
        <v>3.24</v>
      </c>
      <c r="F3" s="4" t="s">
        <v>2</v>
      </c>
      <c r="G3" s="5">
        <f>C3^2+D3</f>
        <v>4.24</v>
      </c>
      <c r="H3" s="1"/>
      <c r="I3" s="1"/>
      <c r="J3" s="1"/>
      <c r="K3" s="1"/>
      <c r="N3" s="21" t="s">
        <v>20</v>
      </c>
      <c r="O3" s="21" t="s">
        <v>24</v>
      </c>
      <c r="P3" s="21" t="s">
        <v>22</v>
      </c>
    </row>
    <row r="4" spans="2:11" ht="12.75">
      <c r="B4" t="s">
        <v>3</v>
      </c>
      <c r="C4" s="3">
        <v>1.5</v>
      </c>
      <c r="D4" s="3">
        <v>1.2</v>
      </c>
      <c r="E4" s="3">
        <f>C4^2</f>
        <v>2.25</v>
      </c>
      <c r="F4" s="4" t="s">
        <v>3</v>
      </c>
      <c r="G4" s="1">
        <f>(C4*C3)</f>
        <v>2.7</v>
      </c>
      <c r="H4" s="5">
        <f>C4^2+D4</f>
        <v>3.45</v>
      </c>
      <c r="I4" s="1"/>
      <c r="J4" s="1"/>
      <c r="K4" s="1"/>
    </row>
    <row r="5" spans="2:11" ht="12.75">
      <c r="B5" t="s">
        <v>4</v>
      </c>
      <c r="C5" s="3">
        <v>1.2</v>
      </c>
      <c r="D5" s="3">
        <v>1.4</v>
      </c>
      <c r="E5" s="3">
        <f>C5^2</f>
        <v>1.44</v>
      </c>
      <c r="F5" s="4" t="s">
        <v>4</v>
      </c>
      <c r="G5" s="1">
        <f>(C3*C5)</f>
        <v>2.16</v>
      </c>
      <c r="H5" s="1">
        <f>(C4*C5)</f>
        <v>1.7999999999999998</v>
      </c>
      <c r="I5" s="5">
        <f>C5^2+D5</f>
        <v>2.84</v>
      </c>
      <c r="J5" s="1"/>
      <c r="K5" s="1"/>
    </row>
    <row r="6" spans="2:11" ht="12.75">
      <c r="B6" t="s">
        <v>5</v>
      </c>
      <c r="C6" s="3">
        <v>1</v>
      </c>
      <c r="D6" s="3">
        <v>1.6</v>
      </c>
      <c r="E6" s="3">
        <f>C6^2</f>
        <v>1</v>
      </c>
      <c r="F6" s="4" t="s">
        <v>5</v>
      </c>
      <c r="G6" s="1">
        <f>(C3*C6)</f>
        <v>1.8</v>
      </c>
      <c r="H6" s="1">
        <f>(C4*C6)</f>
        <v>1.5</v>
      </c>
      <c r="I6" s="1">
        <f>(C6*C5)</f>
        <v>1.2</v>
      </c>
      <c r="J6" s="5">
        <f>C6^2+D6</f>
        <v>2.6</v>
      </c>
      <c r="K6" s="1"/>
    </row>
    <row r="7" spans="2:11" ht="12.75">
      <c r="B7" t="s">
        <v>6</v>
      </c>
      <c r="C7" s="3">
        <v>0.8</v>
      </c>
      <c r="D7" s="3">
        <v>2</v>
      </c>
      <c r="E7" s="3">
        <f>C7^2</f>
        <v>0.6400000000000001</v>
      </c>
      <c r="F7" s="4" t="s">
        <v>6</v>
      </c>
      <c r="G7" s="1">
        <f>(C3*C7)</f>
        <v>1.4400000000000002</v>
      </c>
      <c r="H7" s="1">
        <f>(C4*C7)</f>
        <v>1.2000000000000002</v>
      </c>
      <c r="I7">
        <f>C5*C7</f>
        <v>0.96</v>
      </c>
      <c r="J7" s="1">
        <f>(C6*C7)</f>
        <v>0.8</v>
      </c>
      <c r="K7" s="5">
        <f>C7^2+D7</f>
        <v>2.64</v>
      </c>
    </row>
    <row r="8" ht="12.75">
      <c r="R8" s="2"/>
    </row>
    <row r="9" spans="14:18" ht="12.75">
      <c r="N9" t="s">
        <v>10</v>
      </c>
      <c r="O9" s="1">
        <f>SUM(C3^2+C4^2+C5^2+C6^2+C7^2)</f>
        <v>8.57</v>
      </c>
      <c r="R9" s="2"/>
    </row>
    <row r="10" ht="12.75">
      <c r="R10" s="2"/>
    </row>
    <row r="11" ht="12.75">
      <c r="Q11" s="2"/>
    </row>
    <row r="12" spans="13:24" ht="12.75">
      <c r="M12" s="2"/>
      <c r="N12" t="s">
        <v>32</v>
      </c>
      <c r="W12" s="2"/>
      <c r="X12" s="21" t="s">
        <v>32</v>
      </c>
    </row>
    <row r="13" spans="13:28" ht="12.75">
      <c r="M13" s="2"/>
      <c r="N13" t="s">
        <v>2</v>
      </c>
      <c r="O13" t="s">
        <v>3</v>
      </c>
      <c r="P13" t="s">
        <v>4</v>
      </c>
      <c r="Q13" t="s">
        <v>5</v>
      </c>
      <c r="R13" t="s">
        <v>6</v>
      </c>
      <c r="W13" s="2"/>
      <c r="X13" s="21" t="s">
        <v>2</v>
      </c>
      <c r="Y13" s="21" t="s">
        <v>3</v>
      </c>
      <c r="Z13" s="21" t="s">
        <v>4</v>
      </c>
      <c r="AA13" s="21" t="s">
        <v>5</v>
      </c>
      <c r="AB13" s="21" t="s">
        <v>6</v>
      </c>
    </row>
    <row r="14" spans="13:31" ht="12.75">
      <c r="M14" s="4" t="s">
        <v>2</v>
      </c>
      <c r="N14" s="13">
        <v>4.24</v>
      </c>
      <c r="O14" s="14"/>
      <c r="P14" s="14"/>
      <c r="Q14" s="14"/>
      <c r="R14" s="14"/>
      <c r="S14" t="s">
        <v>19</v>
      </c>
      <c r="T14" t="s">
        <v>23</v>
      </c>
      <c r="U14" t="s">
        <v>21</v>
      </c>
      <c r="W14" s="4" t="s">
        <v>2</v>
      </c>
      <c r="X14" s="22">
        <v>4.24</v>
      </c>
      <c r="Y14" s="23"/>
      <c r="Z14" s="23"/>
      <c r="AA14" s="23"/>
      <c r="AB14" s="23"/>
      <c r="AC14" t="s">
        <v>19</v>
      </c>
      <c r="AD14" t="s">
        <v>23</v>
      </c>
      <c r="AE14" t="s">
        <v>21</v>
      </c>
    </row>
    <row r="15" spans="13:31" ht="12.75">
      <c r="M15" s="4" t="s">
        <v>3</v>
      </c>
      <c r="N15" s="14">
        <v>2.7</v>
      </c>
      <c r="O15" s="13">
        <v>3.45</v>
      </c>
      <c r="P15" s="14"/>
      <c r="Q15" s="14"/>
      <c r="R15" s="14"/>
      <c r="S15" t="s">
        <v>20</v>
      </c>
      <c r="T15" t="s">
        <v>24</v>
      </c>
      <c r="U15" t="s">
        <v>22</v>
      </c>
      <c r="W15" s="4" t="s">
        <v>3</v>
      </c>
      <c r="X15" s="23">
        <v>2.7</v>
      </c>
      <c r="Y15" s="22">
        <v>3.45</v>
      </c>
      <c r="Z15" s="23"/>
      <c r="AA15" s="23"/>
      <c r="AB15" s="23"/>
      <c r="AC15" t="s">
        <v>20</v>
      </c>
      <c r="AD15" t="s">
        <v>24</v>
      </c>
      <c r="AE15" t="s">
        <v>22</v>
      </c>
    </row>
    <row r="16" spans="13:28" ht="12.75">
      <c r="M16" s="4" t="s">
        <v>4</v>
      </c>
      <c r="N16" s="14">
        <v>2.16</v>
      </c>
      <c r="O16" s="14">
        <v>1.8</v>
      </c>
      <c r="P16" s="13">
        <v>2.84</v>
      </c>
      <c r="Q16" s="14"/>
      <c r="R16" s="14"/>
      <c r="W16" s="4" t="s">
        <v>4</v>
      </c>
      <c r="X16" s="23">
        <v>2.16</v>
      </c>
      <c r="Y16" s="23">
        <v>1.8</v>
      </c>
      <c r="Z16" s="22">
        <v>2.84</v>
      </c>
      <c r="AA16" s="23"/>
      <c r="AB16" s="23"/>
    </row>
    <row r="17" spans="13:28" ht="12.75">
      <c r="M17" s="4" t="s">
        <v>5</v>
      </c>
      <c r="N17" s="14">
        <v>1.8</v>
      </c>
      <c r="O17" s="14">
        <v>1.5</v>
      </c>
      <c r="P17" s="14">
        <v>1.2</v>
      </c>
      <c r="Q17" s="13">
        <v>2.6</v>
      </c>
      <c r="R17" s="14"/>
      <c r="W17" s="4" t="s">
        <v>5</v>
      </c>
      <c r="X17" s="23">
        <v>0.18</v>
      </c>
      <c r="Y17" s="23">
        <v>0.15</v>
      </c>
      <c r="Z17" s="23">
        <v>0.12</v>
      </c>
      <c r="AA17" s="22">
        <v>2.6</v>
      </c>
      <c r="AB17" s="23"/>
    </row>
    <row r="18" spans="13:28" ht="12.75">
      <c r="M18" s="4" t="s">
        <v>6</v>
      </c>
      <c r="N18" s="14">
        <v>1.44</v>
      </c>
      <c r="O18" s="14">
        <v>1.2</v>
      </c>
      <c r="P18" s="6">
        <v>0.96</v>
      </c>
      <c r="Q18" s="14">
        <v>0.8</v>
      </c>
      <c r="R18" s="13">
        <v>2.64</v>
      </c>
      <c r="W18" s="4" t="s">
        <v>6</v>
      </c>
      <c r="X18" s="23">
        <v>0.144</v>
      </c>
      <c r="Y18" s="23">
        <v>0.12</v>
      </c>
      <c r="Z18" s="23">
        <v>0.96</v>
      </c>
      <c r="AA18" s="23">
        <v>0.8</v>
      </c>
      <c r="AB18" s="22">
        <v>2.64</v>
      </c>
    </row>
    <row r="19" spans="18:28" ht="12.75">
      <c r="R19" s="2"/>
      <c r="AB19" s="24"/>
    </row>
    <row r="20" ht="13.5" thickBot="1"/>
    <row r="21" spans="13:28" ht="12.75">
      <c r="M21" s="8"/>
      <c r="N21" s="9" t="s">
        <v>27</v>
      </c>
      <c r="O21" s="9" t="s">
        <v>28</v>
      </c>
      <c r="P21" s="9" t="s">
        <v>29</v>
      </c>
      <c r="Q21" s="10" t="s">
        <v>38</v>
      </c>
      <c r="R21" s="2"/>
      <c r="W21" s="8"/>
      <c r="X21" s="25" t="s">
        <v>27</v>
      </c>
      <c r="Y21" s="25" t="s">
        <v>28</v>
      </c>
      <c r="Z21" s="25" t="s">
        <v>29</v>
      </c>
      <c r="AA21" s="26" t="s">
        <v>38</v>
      </c>
      <c r="AB21" s="24"/>
    </row>
    <row r="22" spans="13:28" ht="12.75">
      <c r="M22" s="11"/>
      <c r="N22" s="13">
        <v>4.24</v>
      </c>
      <c r="O22" s="14">
        <v>2.7</v>
      </c>
      <c r="P22" s="14">
        <v>2.16</v>
      </c>
      <c r="Q22" s="15">
        <v>1.8</v>
      </c>
      <c r="R22" s="2"/>
      <c r="W22" s="11"/>
      <c r="X22" s="22">
        <v>4.24</v>
      </c>
      <c r="Y22" s="23">
        <f>X15</f>
        <v>2.7</v>
      </c>
      <c r="Z22" s="23">
        <f>X16</f>
        <v>2.16</v>
      </c>
      <c r="AA22" s="27">
        <f>Y16</f>
        <v>1.8</v>
      </c>
      <c r="AB22" s="24"/>
    </row>
    <row r="23" spans="13:28" ht="12.75">
      <c r="M23" s="11" t="s">
        <v>31</v>
      </c>
      <c r="N23" s="14" t="s">
        <v>0</v>
      </c>
      <c r="O23" s="14">
        <f>SQRT((O22*P22)/Q22)</f>
        <v>1.8</v>
      </c>
      <c r="P23" s="14"/>
      <c r="Q23" s="15"/>
      <c r="R23" s="2"/>
      <c r="W23" s="11" t="s">
        <v>31</v>
      </c>
      <c r="X23" s="23" t="s">
        <v>0</v>
      </c>
      <c r="Y23" s="23">
        <f>SQRT((Y22*Z22)/AA22)</f>
        <v>1.8</v>
      </c>
      <c r="Z23" s="23"/>
      <c r="AA23" s="27"/>
      <c r="AB23" s="24"/>
    </row>
    <row r="24" spans="13:27" ht="13.5" thickBot="1">
      <c r="M24" s="12" t="s">
        <v>26</v>
      </c>
      <c r="N24" s="16" t="s">
        <v>25</v>
      </c>
      <c r="O24" s="16">
        <f>N22-O23^2</f>
        <v>1</v>
      </c>
      <c r="P24" s="16"/>
      <c r="Q24" s="17"/>
      <c r="W24" s="12" t="s">
        <v>26</v>
      </c>
      <c r="X24" s="28" t="s">
        <v>25</v>
      </c>
      <c r="Y24" s="28">
        <f>X22-Y23^2</f>
        <v>1</v>
      </c>
      <c r="Z24" s="28"/>
      <c r="AA24" s="29"/>
    </row>
    <row r="25" spans="13:27" ht="13.5" thickBot="1">
      <c r="M25" s="7"/>
      <c r="N25" s="18"/>
      <c r="O25" s="18"/>
      <c r="P25" s="18"/>
      <c r="Q25" s="18"/>
      <c r="W25" s="7"/>
      <c r="X25" s="30"/>
      <c r="Y25" s="30"/>
      <c r="Z25" s="30"/>
      <c r="AA25" s="30"/>
    </row>
    <row r="26" spans="13:31" ht="12.75">
      <c r="M26" s="8"/>
      <c r="N26" s="19"/>
      <c r="O26" s="19" t="s">
        <v>28</v>
      </c>
      <c r="P26" s="19" t="s">
        <v>30</v>
      </c>
      <c r="Q26" s="20" t="s">
        <v>39</v>
      </c>
      <c r="R26" s="3"/>
      <c r="S26" s="3"/>
      <c r="T26" s="3"/>
      <c r="U26" s="3"/>
      <c r="W26" s="8"/>
      <c r="X26" s="25"/>
      <c r="Y26" s="25" t="s">
        <v>28</v>
      </c>
      <c r="Z26" s="25" t="s">
        <v>30</v>
      </c>
      <c r="AA26" s="26" t="s">
        <v>39</v>
      </c>
      <c r="AC26" s="3"/>
      <c r="AD26" s="3"/>
      <c r="AE26" s="3"/>
    </row>
    <row r="27" spans="13:31" ht="12.75">
      <c r="M27" s="11"/>
      <c r="N27" s="13">
        <v>4.24</v>
      </c>
      <c r="O27" s="14">
        <v>2.7</v>
      </c>
      <c r="P27" s="14">
        <v>1.8</v>
      </c>
      <c r="Q27" s="15">
        <v>1.5</v>
      </c>
      <c r="R27" s="3"/>
      <c r="S27" s="3"/>
      <c r="T27" s="3"/>
      <c r="U27" s="3"/>
      <c r="W27" s="11"/>
      <c r="X27" s="22">
        <v>4.24</v>
      </c>
      <c r="Y27" s="23">
        <f>X15</f>
        <v>2.7</v>
      </c>
      <c r="Z27" s="23">
        <f>X17</f>
        <v>0.18</v>
      </c>
      <c r="AA27" s="27">
        <f>Y17</f>
        <v>0.15</v>
      </c>
      <c r="AC27" s="3"/>
      <c r="AD27" s="3"/>
      <c r="AE27" s="3"/>
    </row>
    <row r="28" spans="13:31" ht="12.75">
      <c r="M28" s="11" t="s">
        <v>33</v>
      </c>
      <c r="N28" s="14" t="s">
        <v>0</v>
      </c>
      <c r="O28" s="14">
        <f>SQRT((O27*P27)/Q27)</f>
        <v>1.8</v>
      </c>
      <c r="P28" s="14"/>
      <c r="Q28" s="15"/>
      <c r="R28" s="3"/>
      <c r="S28" s="3"/>
      <c r="T28" s="3"/>
      <c r="U28" s="3"/>
      <c r="W28" s="11" t="s">
        <v>33</v>
      </c>
      <c r="X28" s="23" t="s">
        <v>0</v>
      </c>
      <c r="Y28" s="23">
        <f>SQRT((Y27*Z27)/AA27)</f>
        <v>1.8</v>
      </c>
      <c r="Z28" s="23"/>
      <c r="AA28" s="27"/>
      <c r="AC28" s="3"/>
      <c r="AD28" s="3"/>
      <c r="AE28" s="3"/>
    </row>
    <row r="29" spans="13:31" ht="13.5" thickBot="1">
      <c r="M29" s="12"/>
      <c r="N29" s="16" t="s">
        <v>25</v>
      </c>
      <c r="O29" s="16">
        <f>N27-O28^2</f>
        <v>1</v>
      </c>
      <c r="P29" s="16"/>
      <c r="Q29" s="17"/>
      <c r="R29" s="3"/>
      <c r="S29" s="3"/>
      <c r="T29" s="3"/>
      <c r="U29" s="3"/>
      <c r="W29" s="12"/>
      <c r="X29" s="28" t="s">
        <v>25</v>
      </c>
      <c r="Y29" s="28">
        <f>X27-Y28^2</f>
        <v>1</v>
      </c>
      <c r="Z29" s="28"/>
      <c r="AA29" s="29"/>
      <c r="AC29" s="3"/>
      <c r="AD29" s="3"/>
      <c r="AE29" s="3"/>
    </row>
    <row r="30" spans="14:31" ht="13.5" thickBot="1">
      <c r="N30" s="1"/>
      <c r="O30" s="1"/>
      <c r="P30" s="1"/>
      <c r="Q30" s="1"/>
      <c r="R30" s="3"/>
      <c r="S30" s="3"/>
      <c r="T30" s="3"/>
      <c r="U30" s="3"/>
      <c r="AC30" s="3"/>
      <c r="AD30" s="3"/>
      <c r="AE30" s="3"/>
    </row>
    <row r="31" spans="13:31" ht="12.75">
      <c r="M31" s="8"/>
      <c r="N31" s="19"/>
      <c r="O31" s="19" t="s">
        <v>28</v>
      </c>
      <c r="P31" s="19" t="s">
        <v>37</v>
      </c>
      <c r="Q31" s="20" t="s">
        <v>40</v>
      </c>
      <c r="R31" s="3"/>
      <c r="S31" s="3"/>
      <c r="T31" s="3"/>
      <c r="U31" s="3"/>
      <c r="W31" s="8"/>
      <c r="X31" s="25"/>
      <c r="Y31" s="25" t="s">
        <v>28</v>
      </c>
      <c r="Z31" s="25" t="s">
        <v>37</v>
      </c>
      <c r="AA31" s="26" t="s">
        <v>40</v>
      </c>
      <c r="AC31" s="3"/>
      <c r="AD31" s="3"/>
      <c r="AE31" s="3"/>
    </row>
    <row r="32" spans="13:31" ht="12.75">
      <c r="M32" s="11"/>
      <c r="N32" s="13">
        <v>4.24</v>
      </c>
      <c r="O32" s="14">
        <v>2.7</v>
      </c>
      <c r="P32" s="14">
        <v>1.44</v>
      </c>
      <c r="Q32" s="15">
        <v>1.2</v>
      </c>
      <c r="R32" s="3"/>
      <c r="S32" s="3"/>
      <c r="T32" s="3"/>
      <c r="U32" s="3"/>
      <c r="W32" s="11"/>
      <c r="X32" s="22">
        <v>4.24</v>
      </c>
      <c r="Y32" s="23">
        <f>X15</f>
        <v>2.7</v>
      </c>
      <c r="Z32" s="23">
        <f>X18</f>
        <v>0.144</v>
      </c>
      <c r="AA32" s="27">
        <f>Y18</f>
        <v>0.12</v>
      </c>
      <c r="AC32" s="3"/>
      <c r="AD32" s="3"/>
      <c r="AE32" s="3"/>
    </row>
    <row r="33" spans="13:31" ht="12.75">
      <c r="M33" s="11" t="s">
        <v>34</v>
      </c>
      <c r="N33" s="14" t="s">
        <v>0</v>
      </c>
      <c r="O33" s="14">
        <f>SQRT((O32*P32)/Q32)</f>
        <v>1.8</v>
      </c>
      <c r="P33" s="14"/>
      <c r="Q33" s="15"/>
      <c r="R33" s="3"/>
      <c r="S33" s="3"/>
      <c r="T33" s="3"/>
      <c r="U33" s="3"/>
      <c r="W33" s="11" t="s">
        <v>34</v>
      </c>
      <c r="X33" s="23" t="s">
        <v>0</v>
      </c>
      <c r="Y33" s="23">
        <f>SQRT((Y32*Z32)/AA32)</f>
        <v>1.8</v>
      </c>
      <c r="Z33" s="23"/>
      <c r="AA33" s="27"/>
      <c r="AC33" s="3"/>
      <c r="AD33" s="3"/>
      <c r="AE33" s="3"/>
    </row>
    <row r="34" spans="13:31" ht="13.5" thickBot="1">
      <c r="M34" s="12"/>
      <c r="N34" s="16" t="s">
        <v>25</v>
      </c>
      <c r="O34" s="16">
        <f>N32-O33^2</f>
        <v>1</v>
      </c>
      <c r="P34" s="16"/>
      <c r="Q34" s="17"/>
      <c r="R34" s="3"/>
      <c r="S34" s="3"/>
      <c r="T34" s="3"/>
      <c r="U34" s="3"/>
      <c r="W34" s="12"/>
      <c r="X34" s="28" t="s">
        <v>25</v>
      </c>
      <c r="Y34" s="28">
        <f>X32-Y33^2</f>
        <v>1</v>
      </c>
      <c r="Z34" s="28"/>
      <c r="AA34" s="29"/>
      <c r="AC34" s="3"/>
      <c r="AD34" s="3"/>
      <c r="AE34" s="3"/>
    </row>
    <row r="35" spans="14:31" ht="13.5" thickBot="1">
      <c r="N35" s="1"/>
      <c r="O35" s="1"/>
      <c r="P35" s="1"/>
      <c r="Q35" s="1"/>
      <c r="R35" s="3"/>
      <c r="S35" s="3"/>
      <c r="T35" s="3"/>
      <c r="U35" s="3"/>
      <c r="AC35" s="3"/>
      <c r="AD35" s="3"/>
      <c r="AE35" s="3"/>
    </row>
    <row r="36" spans="13:31" ht="12.75">
      <c r="M36" s="8"/>
      <c r="N36" s="19"/>
      <c r="O36" s="19" t="s">
        <v>29</v>
      </c>
      <c r="P36" s="19" t="s">
        <v>30</v>
      </c>
      <c r="Q36" s="20" t="s">
        <v>41</v>
      </c>
      <c r="R36" s="3"/>
      <c r="S36" s="3"/>
      <c r="T36" s="3"/>
      <c r="U36" s="3"/>
      <c r="W36" s="8"/>
      <c r="X36" s="25"/>
      <c r="Y36" s="25" t="s">
        <v>29</v>
      </c>
      <c r="Z36" s="25" t="s">
        <v>30</v>
      </c>
      <c r="AA36" s="26" t="s">
        <v>41</v>
      </c>
      <c r="AC36" s="3"/>
      <c r="AD36" s="3"/>
      <c r="AE36" s="3"/>
    </row>
    <row r="37" spans="13:31" ht="12.75">
      <c r="M37" s="11"/>
      <c r="N37" s="13">
        <v>4.24</v>
      </c>
      <c r="O37" s="14">
        <v>2.16</v>
      </c>
      <c r="P37" s="14">
        <v>1.8</v>
      </c>
      <c r="Q37" s="15">
        <v>1.2</v>
      </c>
      <c r="R37" s="3"/>
      <c r="S37" s="3"/>
      <c r="T37" s="3"/>
      <c r="U37" s="3"/>
      <c r="W37" s="11"/>
      <c r="X37" s="22">
        <v>4.24</v>
      </c>
      <c r="Y37" s="23">
        <f>X16</f>
        <v>2.16</v>
      </c>
      <c r="Z37" s="23">
        <f>X17</f>
        <v>0.18</v>
      </c>
      <c r="AA37" s="27">
        <f>Z17</f>
        <v>0.12</v>
      </c>
      <c r="AC37" s="3"/>
      <c r="AD37" s="3"/>
      <c r="AE37" s="3"/>
    </row>
    <row r="38" spans="13:31" ht="12.75">
      <c r="M38" s="11" t="s">
        <v>35</v>
      </c>
      <c r="N38" s="14" t="s">
        <v>0</v>
      </c>
      <c r="O38" s="14">
        <f>SQRT((O37*P37)/Q37)</f>
        <v>1.8</v>
      </c>
      <c r="P38" s="14"/>
      <c r="Q38" s="15"/>
      <c r="R38" s="3"/>
      <c r="S38" s="3"/>
      <c r="T38" s="3"/>
      <c r="U38" s="3"/>
      <c r="W38" s="11" t="s">
        <v>35</v>
      </c>
      <c r="X38" s="23" t="s">
        <v>0</v>
      </c>
      <c r="Y38" s="23">
        <f>SQRT((Y37*Z37)/AA37)</f>
        <v>1.8</v>
      </c>
      <c r="Z38" s="23"/>
      <c r="AA38" s="27"/>
      <c r="AC38" s="3"/>
      <c r="AD38" s="3"/>
      <c r="AE38" s="3"/>
    </row>
    <row r="39" spans="13:31" ht="13.5" thickBot="1">
      <c r="M39" s="12"/>
      <c r="N39" s="16" t="s">
        <v>25</v>
      </c>
      <c r="O39" s="16">
        <f>N37-O38^2</f>
        <v>1</v>
      </c>
      <c r="P39" s="16"/>
      <c r="Q39" s="17"/>
      <c r="R39" s="3"/>
      <c r="S39" s="3"/>
      <c r="T39" s="3"/>
      <c r="U39" s="3"/>
      <c r="W39" s="12"/>
      <c r="X39" s="28" t="s">
        <v>25</v>
      </c>
      <c r="Y39" s="28">
        <f>X37-Y38^2</f>
        <v>1</v>
      </c>
      <c r="Z39" s="28"/>
      <c r="AA39" s="29"/>
      <c r="AC39" s="3"/>
      <c r="AD39" s="3"/>
      <c r="AE39" s="3"/>
    </row>
    <row r="40" spans="14:17" ht="13.5" thickBot="1">
      <c r="N40" s="1"/>
      <c r="O40" s="1"/>
      <c r="P40" s="1"/>
      <c r="Q40" s="1"/>
    </row>
    <row r="41" spans="13:27" ht="12.75">
      <c r="M41" s="8"/>
      <c r="N41" s="19"/>
      <c r="O41" s="19" t="s">
        <v>29</v>
      </c>
      <c r="P41" s="19" t="s">
        <v>37</v>
      </c>
      <c r="Q41" s="20" t="s">
        <v>42</v>
      </c>
      <c r="W41" s="8"/>
      <c r="X41" s="25"/>
      <c r="Y41" s="25" t="s">
        <v>29</v>
      </c>
      <c r="Z41" s="25" t="s">
        <v>37</v>
      </c>
      <c r="AA41" s="26" t="s">
        <v>42</v>
      </c>
    </row>
    <row r="42" spans="13:27" ht="12.75">
      <c r="M42" s="11"/>
      <c r="N42" s="13">
        <v>4.24</v>
      </c>
      <c r="O42" s="14">
        <v>2.16</v>
      </c>
      <c r="P42" s="14">
        <v>1.44</v>
      </c>
      <c r="Q42" s="15">
        <v>0.96</v>
      </c>
      <c r="W42" s="11"/>
      <c r="X42" s="22">
        <v>4.24</v>
      </c>
      <c r="Y42" s="23">
        <f>X16</f>
        <v>2.16</v>
      </c>
      <c r="Z42" s="23">
        <f>X18</f>
        <v>0.144</v>
      </c>
      <c r="AA42" s="27">
        <f>Z18</f>
        <v>0.96</v>
      </c>
    </row>
    <row r="43" spans="13:27" ht="12.75">
      <c r="M43" s="11" t="s">
        <v>36</v>
      </c>
      <c r="N43" s="14" t="s">
        <v>0</v>
      </c>
      <c r="O43" s="14">
        <f>SQRT((O42*P42)/Q42)</f>
        <v>1.8</v>
      </c>
      <c r="P43" s="14"/>
      <c r="Q43" s="15"/>
      <c r="W43" s="11" t="s">
        <v>36</v>
      </c>
      <c r="X43" s="23" t="s">
        <v>0</v>
      </c>
      <c r="Y43" s="23">
        <f>SQRT((Y42*Z42)/AA42)</f>
        <v>0.5692099788303083</v>
      </c>
      <c r="Z43" s="23"/>
      <c r="AA43" s="27"/>
    </row>
    <row r="44" spans="13:27" ht="13.5" thickBot="1">
      <c r="M44" s="12"/>
      <c r="N44" s="16" t="s">
        <v>25</v>
      </c>
      <c r="O44" s="16">
        <f>N42-O43^2</f>
        <v>1</v>
      </c>
      <c r="P44" s="16"/>
      <c r="Q44" s="17"/>
      <c r="W44" s="12"/>
      <c r="X44" s="28" t="s">
        <v>25</v>
      </c>
      <c r="Y44" s="28">
        <f>X42-Y43^2</f>
        <v>3.9160000000000004</v>
      </c>
      <c r="Z44" s="28"/>
      <c r="AA44" s="29"/>
    </row>
    <row r="45" ht="13.5" thickBot="1"/>
    <row r="46" spans="13:27" ht="12.75">
      <c r="M46" s="8"/>
      <c r="N46" s="19"/>
      <c r="O46" s="19" t="s">
        <v>30</v>
      </c>
      <c r="P46" s="19" t="s">
        <v>37</v>
      </c>
      <c r="Q46" s="20" t="s">
        <v>43</v>
      </c>
      <c r="W46" s="8"/>
      <c r="X46" s="25"/>
      <c r="Y46" s="25" t="s">
        <v>30</v>
      </c>
      <c r="Z46" s="25" t="s">
        <v>37</v>
      </c>
      <c r="AA46" s="26" t="s">
        <v>43</v>
      </c>
    </row>
    <row r="47" spans="13:27" ht="12.75">
      <c r="M47" s="11"/>
      <c r="N47" s="13">
        <v>4.24</v>
      </c>
      <c r="O47" s="14">
        <v>1.8</v>
      </c>
      <c r="P47" s="14">
        <v>1.44</v>
      </c>
      <c r="Q47" s="15">
        <v>0.8</v>
      </c>
      <c r="W47" s="11"/>
      <c r="X47" s="22">
        <v>4.24</v>
      </c>
      <c r="Y47" s="23">
        <f>X17</f>
        <v>0.18</v>
      </c>
      <c r="Z47" s="23">
        <f>X18</f>
        <v>0.144</v>
      </c>
      <c r="AA47" s="27">
        <f>AA18</f>
        <v>0.8</v>
      </c>
    </row>
    <row r="48" spans="13:27" ht="12.75">
      <c r="M48" s="11" t="s">
        <v>36</v>
      </c>
      <c r="N48" s="14" t="s">
        <v>0</v>
      </c>
      <c r="O48" s="14">
        <f>SQRT((O47*P47)/Q47)</f>
        <v>1.8</v>
      </c>
      <c r="P48" s="14"/>
      <c r="Q48" s="15"/>
      <c r="W48" s="11" t="s">
        <v>36</v>
      </c>
      <c r="X48" s="23" t="s">
        <v>0</v>
      </c>
      <c r="Y48" s="23">
        <f>SQRT((Y47*Z47)/AA47)</f>
        <v>0.18</v>
      </c>
      <c r="Z48" s="23"/>
      <c r="AA48" s="27"/>
    </row>
    <row r="49" spans="13:27" ht="13.5" thickBot="1">
      <c r="M49" s="12"/>
      <c r="N49" s="16" t="s">
        <v>25</v>
      </c>
      <c r="O49" s="16">
        <f>N47-O48^2</f>
        <v>1</v>
      </c>
      <c r="P49" s="16"/>
      <c r="Q49" s="17"/>
      <c r="W49" s="12"/>
      <c r="X49" s="28" t="s">
        <v>25</v>
      </c>
      <c r="Y49" s="28">
        <f>X47-Y48^2</f>
        <v>4.2076</v>
      </c>
      <c r="Z49" s="28"/>
      <c r="AA49" s="29"/>
    </row>
  </sheetData>
  <sheetProtection/>
  <printOptions/>
  <pageMargins left="0.17" right="0.16" top="0.35" bottom="0.2" header="0.17" footer="0.17"/>
  <pageSetup horizontalDpi="600" verticalDpi="600" orientation="landscape" scale="80" r:id="rId1"/>
  <headerFooter alignWithMargins="0">
    <oddHeader>&amp;L&amp;Z&amp;F&amp;A&amp;R&amp;D&amp;T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15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9.8515625" style="0" customWidth="1"/>
    <col min="3" max="4" width="6.8515625" style="0" customWidth="1"/>
    <col min="6" max="6" width="6.28125" style="2" customWidth="1"/>
    <col min="7" max="8" width="6.421875" style="0" customWidth="1"/>
    <col min="9" max="9" width="7.57421875" style="0" customWidth="1"/>
    <col min="10" max="10" width="6.421875" style="0" customWidth="1"/>
  </cols>
  <sheetData>
    <row r="2" spans="5:7" ht="12.75">
      <c r="E2" t="s">
        <v>8</v>
      </c>
      <c r="G2" t="s">
        <v>9</v>
      </c>
    </row>
    <row r="3" spans="3:11" ht="12.75">
      <c r="C3" t="s">
        <v>0</v>
      </c>
      <c r="D3" t="s">
        <v>1</v>
      </c>
      <c r="E3" t="s">
        <v>7</v>
      </c>
      <c r="G3" t="s">
        <v>2</v>
      </c>
      <c r="H3" t="s">
        <v>3</v>
      </c>
      <c r="I3" t="s">
        <v>4</v>
      </c>
      <c r="J3" t="s">
        <v>5</v>
      </c>
      <c r="K3" t="s">
        <v>6</v>
      </c>
    </row>
    <row r="4" spans="2:6" ht="12.75">
      <c r="B4" t="s">
        <v>2</v>
      </c>
      <c r="C4">
        <v>0.7</v>
      </c>
      <c r="D4">
        <v>0.2</v>
      </c>
      <c r="E4" s="1">
        <f>C4^2+D4^2</f>
        <v>0.5299999999999999</v>
      </c>
      <c r="F4" s="2" t="s">
        <v>2</v>
      </c>
    </row>
    <row r="5" spans="2:10" ht="12.75">
      <c r="B5" t="s">
        <v>3</v>
      </c>
      <c r="C5">
        <v>0.8</v>
      </c>
      <c r="D5">
        <v>0.3</v>
      </c>
      <c r="E5" s="1">
        <f>C5^2+D5^2</f>
        <v>0.7300000000000001</v>
      </c>
      <c r="F5" s="2" t="s">
        <v>3</v>
      </c>
      <c r="G5" s="1">
        <f>(C5*C4)+(D5*D4)</f>
        <v>0.6199999999999999</v>
      </c>
      <c r="H5" s="1"/>
      <c r="I5" s="1"/>
      <c r="J5" s="1"/>
    </row>
    <row r="6" spans="2:10" ht="12.75">
      <c r="B6" t="s">
        <v>4</v>
      </c>
      <c r="C6">
        <v>0.9</v>
      </c>
      <c r="D6">
        <v>0.4</v>
      </c>
      <c r="E6" s="1">
        <f>C6^2+D6^2</f>
        <v>0.9700000000000001</v>
      </c>
      <c r="F6" s="2" t="s">
        <v>4</v>
      </c>
      <c r="G6" s="1">
        <f>(C6*C4)+(D6*D4)</f>
        <v>0.71</v>
      </c>
      <c r="H6" s="1">
        <f>(D6*D5)+(E6*E5)</f>
        <v>0.8281000000000002</v>
      </c>
      <c r="I6" s="1"/>
      <c r="J6" s="1"/>
    </row>
    <row r="7" spans="2:10" ht="12.75">
      <c r="B7" t="s">
        <v>5</v>
      </c>
      <c r="C7">
        <v>0.2</v>
      </c>
      <c r="D7">
        <v>0.6</v>
      </c>
      <c r="E7" s="1">
        <f>C7^2+D7^2</f>
        <v>0.4</v>
      </c>
      <c r="F7" s="2" t="s">
        <v>5</v>
      </c>
      <c r="G7" s="1">
        <f>(C7*C4)+(D7*D4)</f>
        <v>0.26</v>
      </c>
      <c r="H7" s="1">
        <f>(D7*D5)+(E7*E5)</f>
        <v>0.47200000000000003</v>
      </c>
      <c r="I7" s="1">
        <f>(D7*D6)+(E7*E6)</f>
        <v>0.6280000000000001</v>
      </c>
      <c r="J7" s="1"/>
    </row>
    <row r="8" spans="2:10" ht="12.75">
      <c r="B8" t="s">
        <v>6</v>
      </c>
      <c r="C8">
        <v>0.3</v>
      </c>
      <c r="D8">
        <v>0.7</v>
      </c>
      <c r="E8" s="1">
        <f>C8^2+D8^2</f>
        <v>0.58</v>
      </c>
      <c r="F8" s="2" t="s">
        <v>6</v>
      </c>
      <c r="G8" s="1">
        <f>(C8*C4)+(D8*D4)</f>
        <v>0.35</v>
      </c>
      <c r="H8" s="1">
        <f>(D8*D5)+(E8*E5)</f>
        <v>0.6334</v>
      </c>
      <c r="I8" s="1">
        <f>(D8*D7)+(E8*E7)</f>
        <v>0.6519999999999999</v>
      </c>
      <c r="J8" s="1">
        <f>(D8*D7)+(E8*E7)</f>
        <v>0.6519999999999999</v>
      </c>
    </row>
    <row r="10" spans="2:4" ht="12.75">
      <c r="B10" t="s">
        <v>10</v>
      </c>
      <c r="C10">
        <f>SUM(C4^2+C5^2+C6^2+C7^2+C8^2)</f>
        <v>2.0700000000000003</v>
      </c>
      <c r="D10">
        <f>SUM(D4^2+D5^2+D6^2+D7^2+D8^2)</f>
        <v>1.14</v>
      </c>
    </row>
    <row r="13" spans="2:3" ht="12.75">
      <c r="B13" t="s">
        <v>12</v>
      </c>
      <c r="C13" t="s">
        <v>11</v>
      </c>
    </row>
    <row r="15" spans="3:4" ht="12.75">
      <c r="C15">
        <f>C10/5</f>
        <v>0.41400000000000003</v>
      </c>
      <c r="D15">
        <f>D10/5</f>
        <v>0.22799999999999998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</cp:lastModifiedBy>
  <cp:lastPrinted>2008-12-12T16:50:47Z</cp:lastPrinted>
  <dcterms:created xsi:type="dcterms:W3CDTF">2007-10-16T13:40:58Z</dcterms:created>
  <dcterms:modified xsi:type="dcterms:W3CDTF">2022-09-11T22:14:30Z</dcterms:modified>
  <cp:category/>
  <cp:version/>
  <cp:contentType/>
  <cp:contentStatus/>
</cp:coreProperties>
</file>